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y\GLMD\"/>
    </mc:Choice>
  </mc:AlternateContent>
  <xr:revisionPtr revIDLastSave="0" documentId="13_ncr:1_{7BCA976C-F8AB-4456-8AB3-6155ED95874F}" xr6:coauthVersionLast="47" xr6:coauthVersionMax="47" xr10:uidLastSave="{00000000-0000-0000-0000-000000000000}"/>
  <workbookProtection workbookAlgorithmName="SHA-512" workbookHashValue="Ui54F+dphgUJXvzPHf56Fq5ip5OPJ7PaEXPQ0HLZM05SiegcbI5oeLa4KQyYkuUDHgMAoO+d0+3NIromusdXvw==" workbookSaltValue="6VOeOEUDTECRnHXbPcUfgw==" workbookSpinCount="100000" lockStructure="1"/>
  <bookViews>
    <workbookView xWindow="-120" yWindow="-120" windowWidth="29040" windowHeight="15720" xr2:uid="{DFFC801E-658D-4BD3-8825-30DD6284E394}"/>
  </bookViews>
  <sheets>
    <sheet name="Lodge Info" sheetId="3" r:id="rId1"/>
    <sheet name="Members record" sheetId="1" r:id="rId2"/>
    <sheet name="Financials" sheetId="2" r:id="rId3"/>
    <sheet name="Past Grands" sheetId="6" r:id="rId4"/>
    <sheet name="Donations" sheetId="7" r:id="rId5"/>
    <sheet name="Memb-ch 1" sheetId="10" r:id="rId6"/>
    <sheet name="Memb-ch2" sheetId="9" r:id="rId7"/>
    <sheet name="Bldg_Ins" sheetId="13" r:id="rId8"/>
    <sheet name="Signature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" i="6"/>
  <c r="A23" i="14"/>
  <c r="C18" i="1"/>
  <c r="D18" i="1" l="1"/>
  <c r="E18" i="1" s="1"/>
  <c r="D25" i="1"/>
  <c r="C9" i="1"/>
  <c r="D27" i="2"/>
  <c r="D22" i="2"/>
  <c r="C25" i="1"/>
  <c r="D2" i="7"/>
  <c r="E44" i="1" s="1"/>
  <c r="C12" i="2" s="1"/>
  <c r="D9" i="2"/>
  <c r="D15" i="2" s="1"/>
  <c r="D9" i="1"/>
  <c r="E2" i="1"/>
  <c r="D14" i="2" l="1"/>
  <c r="D28" i="2" s="1"/>
  <c r="E25" i="1"/>
  <c r="E9" i="1"/>
  <c r="D19" i="1"/>
  <c r="D26" i="1" s="1"/>
  <c r="C19" i="1"/>
  <c r="C26" i="1" s="1"/>
  <c r="E19" i="1" l="1"/>
  <c r="E26" i="1" s="1"/>
  <c r="E27" i="1" s="1"/>
</calcChain>
</file>

<file path=xl/sharedStrings.xml><?xml version="1.0" encoding="utf-8"?>
<sst xmlns="http://schemas.openxmlformats.org/spreadsheetml/2006/main" count="242" uniqueCount="181">
  <si>
    <t>MEMBERS RECORD</t>
  </si>
  <si>
    <t>BRO</t>
  </si>
  <si>
    <t>SIS</t>
  </si>
  <si>
    <t>TOTAL</t>
  </si>
  <si>
    <t>SUBTRACT THE FOLLOWING</t>
  </si>
  <si>
    <t>RELIEF RECORD</t>
  </si>
  <si>
    <t>INCOME</t>
  </si>
  <si>
    <t>EXPENSES</t>
  </si>
  <si>
    <t>ASSETS</t>
  </si>
  <si>
    <t>LIABILITIES</t>
  </si>
  <si>
    <t>FINANCIAL RELIEF RECORD</t>
  </si>
  <si>
    <t>Noble Grand</t>
  </si>
  <si>
    <t>Vice Grand</t>
  </si>
  <si>
    <t>Secretary</t>
  </si>
  <si>
    <t>Financial Secretary</t>
  </si>
  <si>
    <t>Treasurer</t>
  </si>
  <si>
    <t>Trustees</t>
  </si>
  <si>
    <t>Address:</t>
  </si>
  <si>
    <t>Mailing Address (if different):</t>
  </si>
  <si>
    <t>I.D. #</t>
  </si>
  <si>
    <t>Phone number:</t>
  </si>
  <si>
    <t>Meeting Days and Time:</t>
  </si>
  <si>
    <t>FEIN #</t>
  </si>
  <si>
    <t>Contact Person:</t>
  </si>
  <si>
    <t>Officers for next term:</t>
  </si>
  <si>
    <t>Donations:</t>
  </si>
  <si>
    <t>Name</t>
  </si>
  <si>
    <t>Age</t>
  </si>
  <si>
    <t>Sponsor</t>
  </si>
  <si>
    <t>Name:</t>
  </si>
  <si>
    <t>Suspended for non-payment of Dues (NPD)</t>
  </si>
  <si>
    <t>Highest Rank</t>
  </si>
  <si>
    <t>Years of Service</t>
  </si>
  <si>
    <t>Suspended for Cause</t>
  </si>
  <si>
    <t>Expelled from Membership</t>
  </si>
  <si>
    <t>Blanket Bond for Officers:</t>
  </si>
  <si>
    <t>Building / Liability Insurance</t>
  </si>
  <si>
    <t>Incorporated as:</t>
  </si>
  <si>
    <t>Annual  report for year ending December 31, 2025</t>
  </si>
  <si>
    <t>Address</t>
  </si>
  <si>
    <r>
      <rPr>
        <b/>
        <sz val="12"/>
        <color theme="1"/>
        <rFont val="Arial"/>
        <family val="2"/>
      </rPr>
      <t xml:space="preserve">                                      </t>
    </r>
    <r>
      <rPr>
        <b/>
        <sz val="18"/>
        <color theme="1"/>
        <rFont val="Arial"/>
        <family val="2"/>
      </rPr>
      <t xml:space="preserve"> </t>
    </r>
    <r>
      <rPr>
        <b/>
        <u/>
        <sz val="18"/>
        <color theme="1"/>
        <rFont val="Arial"/>
        <family val="2"/>
      </rPr>
      <t>Financials</t>
    </r>
  </si>
  <si>
    <t>Income</t>
  </si>
  <si>
    <t>Balance</t>
  </si>
  <si>
    <t>Dues</t>
  </si>
  <si>
    <t>Admissions and Degrees</t>
  </si>
  <si>
    <t>Rents</t>
  </si>
  <si>
    <t>Interest and Dividends</t>
  </si>
  <si>
    <t>Investments</t>
  </si>
  <si>
    <t>Bank Certificates</t>
  </si>
  <si>
    <t>Furniture and Paraphanalia</t>
  </si>
  <si>
    <t>Mortgage</t>
  </si>
  <si>
    <t>Amount</t>
  </si>
  <si>
    <t>(List each payee separately)</t>
  </si>
  <si>
    <t>Total Donations</t>
  </si>
  <si>
    <t>Candidates Rejected for Membership</t>
  </si>
  <si>
    <t>Membership Change Record</t>
  </si>
  <si>
    <t>Initiated  into Memebrship</t>
  </si>
  <si>
    <t>Home Lodge</t>
  </si>
  <si>
    <t>email address for communications:</t>
  </si>
  <si>
    <t>Was new member info sent to SGL?  (yes/ no):</t>
  </si>
  <si>
    <t>Reason</t>
  </si>
  <si>
    <t>Previous Lodge Name</t>
  </si>
  <si>
    <t>Rank</t>
  </si>
  <si>
    <t>Suspension Date</t>
  </si>
  <si>
    <t>Amount:</t>
  </si>
  <si>
    <t>Liability coverage</t>
  </si>
  <si>
    <t>Contents coverage</t>
  </si>
  <si>
    <t>Building coverage</t>
  </si>
  <si>
    <t>Signature Page</t>
  </si>
  <si>
    <t xml:space="preserve">In witness whereof we have subscribed our names and affixed the seal of :               </t>
  </si>
  <si>
    <t>Date:</t>
  </si>
  <si>
    <t>Retiring Noble Grand:    _____________________________</t>
  </si>
  <si>
    <t>Phone:</t>
  </si>
  <si>
    <t>Total Income (add lines  2 thru 6)</t>
  </si>
  <si>
    <t>Total Assets  (add lines 14 thru 18)</t>
  </si>
  <si>
    <t>Loans or Liens against owned Property</t>
  </si>
  <si>
    <t>Total Liabilities (total of lines 20+21+22)</t>
  </si>
  <si>
    <t>Lodge Net Value (add lines 13+19-23)</t>
  </si>
  <si>
    <t>Individual Offices or Officers</t>
  </si>
  <si>
    <t>Name of issuing Company:</t>
  </si>
  <si>
    <t>or</t>
  </si>
  <si>
    <t>Taxes</t>
  </si>
  <si>
    <t>Has 990 been filed with the IRS? (yes / no)</t>
  </si>
  <si>
    <t>Is Grand Lodge of Maryland listed as additionally insured on your policy? (yes / no)</t>
  </si>
  <si>
    <t>Property Address:</t>
  </si>
  <si>
    <t>Total   (add lines 2 thru 5)</t>
  </si>
  <si>
    <t>Withdrawn / Resigned</t>
  </si>
  <si>
    <t>Suspended for Non-Payment of Dues</t>
  </si>
  <si>
    <t>Expelled</t>
  </si>
  <si>
    <t>Total    (add lines 7 thru 12)</t>
  </si>
  <si>
    <t xml:space="preserve">Total Membership (total of lines 1+6-13)         </t>
  </si>
  <si>
    <t>Associate / Historic Members</t>
  </si>
  <si>
    <t>Non-Contributing Veteran Members</t>
  </si>
  <si>
    <t>Non-Contributing Members in Homes</t>
  </si>
  <si>
    <t>Total Billable Members (total of lines 1+6-14-18)</t>
  </si>
  <si>
    <t>Number of Past Grands (List on pg 4)</t>
  </si>
  <si>
    <t>Number of Members Relieved</t>
  </si>
  <si>
    <t>Number of Spouses / Orphans Relieved</t>
  </si>
  <si>
    <t>Number of Members Buried</t>
  </si>
  <si>
    <t>Number of weeks of Sick Benefits Paid</t>
  </si>
  <si>
    <t>Relief of Members</t>
  </si>
  <si>
    <t>Relief of Widowed Families</t>
  </si>
  <si>
    <t>Education Relief Provided (Scholarships)</t>
  </si>
  <si>
    <t>Funeral Benefits</t>
  </si>
  <si>
    <t>Donations (itemize on pg 5)</t>
  </si>
  <si>
    <t>Sick Benefits</t>
  </si>
  <si>
    <t>How many members, on average, attend business meetings?</t>
  </si>
  <si>
    <t>How many meetings were cancelled for lack of quorum?</t>
  </si>
  <si>
    <t>Whats the date of your latest approved Bylaws on file?</t>
  </si>
  <si>
    <t xml:space="preserve"> Tax exempt</t>
  </si>
  <si>
    <t>Yes / No</t>
  </si>
  <si>
    <t>How many social meetings were held this past year?</t>
  </si>
  <si>
    <t>How many business meetings were held this past year?</t>
  </si>
  <si>
    <t xml:space="preserve">         Lodge</t>
  </si>
  <si>
    <t xml:space="preserve">          Seal</t>
  </si>
  <si>
    <t>Operating Expenses</t>
  </si>
  <si>
    <t xml:space="preserve">Initiated </t>
  </si>
  <si>
    <t>DECREASE (detailed on pg 6-7)</t>
  </si>
  <si>
    <t>INCREASE (detailed on pg 6)</t>
  </si>
  <si>
    <t>Transfer to Investments</t>
  </si>
  <si>
    <t>Total (add lines 8 thru 11)</t>
  </si>
  <si>
    <t xml:space="preserve"> Balance in Treasury  (total of lines  1+7-12 )</t>
  </si>
  <si>
    <t>Deceased</t>
  </si>
  <si>
    <t>Membership as of 12/31/2025</t>
  </si>
  <si>
    <t>Year Served?</t>
  </si>
  <si>
    <t>Year of GL Degree?</t>
  </si>
  <si>
    <t>Email Address</t>
  </si>
  <si>
    <t>Death Date</t>
  </si>
  <si>
    <t>Date Register Signed</t>
  </si>
  <si>
    <t>Insured: (yes / no)</t>
  </si>
  <si>
    <t>Is there a Mortgage / Lien? (yes / no)</t>
  </si>
  <si>
    <t>Owner of meeting place if other than Lodge:</t>
  </si>
  <si>
    <t>Has Personal Property Taxes been filed with the IRS? (yes / no)</t>
  </si>
  <si>
    <t>By Error</t>
  </si>
  <si>
    <t>Admission by Card</t>
  </si>
  <si>
    <t>Reinstated</t>
  </si>
  <si>
    <t>Total Non-Billable Members (add lines 15 thru17)</t>
  </si>
  <si>
    <t>Sovereign Grand Lodge Dues ($28.50 x line 19)</t>
  </si>
  <si>
    <t>Number of Scholarships given</t>
  </si>
  <si>
    <t>Total (Lines 27 thru 32)  List on pg 3 line 10</t>
  </si>
  <si>
    <t>Starting Balance in Treasury (line 16 of previous year's report)</t>
  </si>
  <si>
    <t>Other Sources (Transfers, Investments, Grants, Fundraising, etc)</t>
  </si>
  <si>
    <t>Relief and Donations (from pg 2 line 33)</t>
  </si>
  <si>
    <t>Value of Real Estate owned (from SDAT.DAT.MARYLAND.GOV)</t>
  </si>
  <si>
    <t>Bank Account Funds</t>
  </si>
  <si>
    <r>
      <t xml:space="preserve">List of current </t>
    </r>
    <r>
      <rPr>
        <b/>
        <i/>
        <sz val="18"/>
        <color theme="1"/>
        <rFont val="Calibri"/>
        <family val="2"/>
        <scheme val="minor"/>
      </rPr>
      <t>living</t>
    </r>
    <r>
      <rPr>
        <sz val="18"/>
        <color theme="1"/>
        <rFont val="Calibri"/>
        <family val="2"/>
        <scheme val="minor"/>
      </rPr>
      <t xml:space="preserve"> Past Grands</t>
    </r>
  </si>
  <si>
    <t>Admitted by Card</t>
  </si>
  <si>
    <t>Withdrawn Members (List Names)</t>
  </si>
  <si>
    <t>Associate Members</t>
  </si>
  <si>
    <t>Insurance, Building, Taxes</t>
  </si>
  <si>
    <t>Officers Bond</t>
  </si>
  <si>
    <t>Name of Issuing Company:</t>
  </si>
  <si>
    <t>Policy #:</t>
  </si>
  <si>
    <t>Building / Real Estate</t>
  </si>
  <si>
    <t>If yes, Mortgage /Lien holder's name:</t>
  </si>
  <si>
    <t>List all Real Estate owned by the Lodge:</t>
  </si>
  <si>
    <t>How many fundraisers did your Lodge hold?</t>
  </si>
  <si>
    <t>How many community events did your Lodge participate in?</t>
  </si>
  <si>
    <t xml:space="preserve">We the undersigned, certify that the foregoing Annual Report is correct, and that the financial information recorded includes all income, expenditures and holdings of the lodge as of December 31, 2025 </t>
  </si>
  <si>
    <t xml:space="preserve">                          printed:    _____________________________</t>
  </si>
  <si>
    <t xml:space="preserve">                Prepared by:    _____________________________</t>
  </si>
  <si>
    <t xml:space="preserve">                         printed:    _____________________________</t>
  </si>
  <si>
    <t>email address to be listed on Grand Lodge website:</t>
  </si>
  <si>
    <t>Metropolis Lodge No. 17, I.O.O.F., Inc.</t>
  </si>
  <si>
    <t>1201 McGuckian St</t>
  </si>
  <si>
    <t>Annapolis, MD 21401</t>
  </si>
  <si>
    <t>POBox 6090</t>
  </si>
  <si>
    <t>D15046410</t>
  </si>
  <si>
    <t>52-1432891</t>
  </si>
  <si>
    <t>1st and 3rd Tuesday @ 6:30PM</t>
  </si>
  <si>
    <t>-</t>
  </si>
  <si>
    <t>John Insley</t>
  </si>
  <si>
    <t>William Cavey Jr.</t>
  </si>
  <si>
    <t>Dennis Keith Meadows</t>
  </si>
  <si>
    <t>Keller Black</t>
  </si>
  <si>
    <t>Brad Dowen</t>
  </si>
  <si>
    <t>James Boyd</t>
  </si>
  <si>
    <t>Denny Meadows</t>
  </si>
  <si>
    <t>Steve Lumsden</t>
  </si>
  <si>
    <t>Death Benefits (To be held in separate account)                                     (amount of benefit x number of Members eligible)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</si>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</sst>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Arial"/>
      <family val="2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1" fillId="0" borderId="1" xfId="0" quotePrefix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8" fontId="12" fillId="2" borderId="1" xfId="0" applyNumberFormat="1" applyFont="1" applyFill="1" applyBorder="1" applyAlignment="1">
      <alignment horizontal="right" vertical="center"/>
    </xf>
    <xf numFmtId="8" fontId="19" fillId="0" borderId="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8" fontId="19" fillId="0" borderId="10" xfId="0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right" vertical="center"/>
    </xf>
    <xf numFmtId="8" fontId="25" fillId="0" borderId="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6" xfId="0" applyFont="1" applyBorder="1" applyAlignment="1">
      <alignment horizontal="center"/>
    </xf>
    <xf numFmtId="0" fontId="14" fillId="0" borderId="6" xfId="0" applyFont="1" applyBorder="1"/>
    <xf numFmtId="0" fontId="14" fillId="0" borderId="15" xfId="0" applyFont="1" applyBorder="1"/>
    <xf numFmtId="0" fontId="14" fillId="0" borderId="17" xfId="0" applyFont="1" applyBorder="1"/>
    <xf numFmtId="0" fontId="26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16" xfId="0" applyFont="1" applyBorder="1"/>
    <xf numFmtId="0" fontId="14" fillId="3" borderId="17" xfId="0" applyFont="1" applyFill="1" applyBorder="1"/>
    <xf numFmtId="0" fontId="14" fillId="0" borderId="7" xfId="0" applyFont="1" applyBorder="1"/>
    <xf numFmtId="0" fontId="30" fillId="0" borderId="0" xfId="0" applyFont="1"/>
    <xf numFmtId="0" fontId="14" fillId="0" borderId="20" xfId="0" applyFont="1" applyBorder="1"/>
    <xf numFmtId="0" fontId="14" fillId="0" borderId="21" xfId="0" applyFont="1" applyBorder="1"/>
    <xf numFmtId="0" fontId="29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8" fontId="5" fillId="3" borderId="9" xfId="0" applyNumberFormat="1" applyFont="1" applyFill="1" applyBorder="1" applyAlignment="1" applyProtection="1">
      <alignment horizontal="right" vertical="center"/>
      <protection locked="0"/>
    </xf>
    <xf numFmtId="8" fontId="5" fillId="3" borderId="12" xfId="0" applyNumberFormat="1" applyFont="1" applyFill="1" applyBorder="1" applyAlignment="1" applyProtection="1">
      <alignment horizontal="right" vertical="center"/>
      <protection locked="0"/>
    </xf>
    <xf numFmtId="8" fontId="19" fillId="3" borderId="2" xfId="0" applyNumberFormat="1" applyFont="1" applyFill="1" applyBorder="1" applyAlignment="1" applyProtection="1">
      <alignment horizontal="right" vertical="center"/>
      <protection locked="0"/>
    </xf>
    <xf numFmtId="8" fontId="20" fillId="3" borderId="2" xfId="0" applyNumberFormat="1" applyFont="1" applyFill="1" applyBorder="1" applyAlignment="1" applyProtection="1">
      <alignment horizontal="right" vertical="center"/>
      <protection locked="0"/>
    </xf>
    <xf numFmtId="8" fontId="19" fillId="3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/>
    </xf>
    <xf numFmtId="8" fontId="19" fillId="3" borderId="3" xfId="0" applyNumberFormat="1" applyFont="1" applyFill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horizontal="center" vertical="center"/>
      <protection locked="0"/>
    </xf>
    <xf numFmtId="8" fontId="31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9" fillId="0" borderId="12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3" fillId="0" borderId="0" xfId="0" applyFont="1"/>
    <xf numFmtId="0" fontId="34" fillId="0" borderId="0" xfId="0" applyFont="1"/>
    <xf numFmtId="0" fontId="34" fillId="3" borderId="6" xfId="0" applyFont="1" applyFill="1" applyBorder="1"/>
    <xf numFmtId="0" fontId="35" fillId="0" borderId="12" xfId="0" applyFont="1" applyBorder="1" applyAlignment="1">
      <alignment vertical="center" wrapText="1"/>
    </xf>
    <xf numFmtId="8" fontId="36" fillId="0" borderId="9" xfId="0" applyNumberFormat="1" applyFont="1" applyBorder="1" applyAlignment="1">
      <alignment horizontal="right" vertical="center"/>
    </xf>
    <xf numFmtId="0" fontId="16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34" fillId="3" borderId="6" xfId="0" applyFont="1" applyFill="1" applyBorder="1" applyProtection="1">
      <protection locked="0"/>
    </xf>
    <xf numFmtId="0" fontId="34" fillId="3" borderId="8" xfId="0" applyFont="1" applyFill="1" applyBorder="1" applyProtection="1">
      <protection locked="0"/>
    </xf>
    <xf numFmtId="0" fontId="34" fillId="3" borderId="0" xfId="0" applyFont="1" applyFill="1" applyProtection="1">
      <protection locked="0"/>
    </xf>
    <xf numFmtId="0" fontId="34" fillId="0" borderId="6" xfId="0" applyFont="1" applyBorder="1" applyProtection="1">
      <protection locked="0"/>
    </xf>
    <xf numFmtId="0" fontId="34" fillId="0" borderId="8" xfId="0" applyFont="1" applyBorder="1" applyProtection="1">
      <protection locked="0"/>
    </xf>
    <xf numFmtId="0" fontId="34" fillId="0" borderId="0" xfId="0" applyFont="1" applyProtection="1">
      <protection locked="0"/>
    </xf>
    <xf numFmtId="0" fontId="34" fillId="3" borderId="7" xfId="0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14" fillId="3" borderId="15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1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14" fillId="3" borderId="18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0" fillId="0" borderId="0" xfId="0" applyProtection="1">
      <protection locked="0"/>
    </xf>
    <xf numFmtId="0" fontId="14" fillId="0" borderId="17" xfId="0" applyFont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0" fillId="3" borderId="1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7B3-14C3-44EA-B70A-45A180D2A887}">
  <dimension ref="A1:H40"/>
  <sheetViews>
    <sheetView tabSelected="1" view="pageLayout" zoomScaleNormal="100" workbookViewId="0">
      <selection activeCell="F12" activeCellId="7" sqref="B3 B4 B6 B7 C8 C10 E11 F12"/>
    </sheetView>
  </sheetViews>
  <sheetFormatPr defaultRowHeight="15" x14ac:dyDescent="0.25"/>
  <cols>
    <col min="1" max="1" width="15.140625" customWidth="1"/>
    <col min="2" max="2" width="6.140625" customWidth="1"/>
    <col min="3" max="3" width="12.42578125" customWidth="1"/>
    <col min="4" max="4" width="14.7109375" customWidth="1"/>
    <col min="5" max="5" width="9" customWidth="1"/>
    <col min="7" max="7" width="6" customWidth="1"/>
    <col min="8" max="8" width="23.5703125" customWidth="1"/>
  </cols>
  <sheetData>
    <row r="1" spans="1:8" ht="18.600000000000001" customHeight="1" x14ac:dyDescent="0.35">
      <c r="A1" s="15" t="s">
        <v>38</v>
      </c>
    </row>
    <row r="2" spans="1:8" ht="18" customHeight="1" x14ac:dyDescent="0.3">
      <c r="A2" s="12" t="s">
        <v>37</v>
      </c>
      <c r="B2" s="12"/>
      <c r="C2" s="17" t="s">
        <v>163</v>
      </c>
      <c r="D2" s="17"/>
    </row>
    <row r="3" spans="1:8" ht="18" customHeight="1" x14ac:dyDescent="0.3">
      <c r="A3" s="12" t="s">
        <v>17</v>
      </c>
      <c r="B3" s="127" t="s">
        <v>164</v>
      </c>
      <c r="D3" s="12"/>
      <c r="E3" s="12" t="s">
        <v>19</v>
      </c>
      <c r="F3" s="16" t="s">
        <v>167</v>
      </c>
      <c r="G3" s="16"/>
    </row>
    <row r="4" spans="1:8" ht="18" customHeight="1" x14ac:dyDescent="0.3">
      <c r="B4" s="127" t="s">
        <v>165</v>
      </c>
      <c r="D4" s="12"/>
      <c r="E4" s="12" t="s">
        <v>22</v>
      </c>
      <c r="F4" s="16" t="s">
        <v>168</v>
      </c>
      <c r="G4" s="16"/>
    </row>
    <row r="5" spans="1:8" ht="18" customHeight="1" x14ac:dyDescent="0.3">
      <c r="A5" s="12" t="s">
        <v>18</v>
      </c>
      <c r="D5" s="12"/>
      <c r="E5" s="12"/>
      <c r="F5" s="9"/>
      <c r="G5" s="9"/>
      <c r="H5" s="9"/>
    </row>
    <row r="6" spans="1:8" ht="18" customHeight="1" x14ac:dyDescent="0.3">
      <c r="B6" s="127" t="s">
        <v>166</v>
      </c>
      <c r="F6" s="9"/>
      <c r="G6" s="9"/>
      <c r="H6" s="9"/>
    </row>
    <row r="7" spans="1:8" ht="18" customHeight="1" x14ac:dyDescent="0.3">
      <c r="B7" s="127" t="s">
        <v>165</v>
      </c>
      <c r="F7" s="9"/>
      <c r="G7" s="9"/>
      <c r="H7" s="9"/>
    </row>
    <row r="8" spans="1:8" ht="18" customHeight="1" x14ac:dyDescent="0.3">
      <c r="A8" s="12" t="s">
        <v>20</v>
      </c>
      <c r="C8" s="127"/>
      <c r="F8" s="9"/>
      <c r="G8" s="9"/>
      <c r="H8" s="9"/>
    </row>
    <row r="9" spans="1:8" ht="18" customHeight="1" x14ac:dyDescent="0.3">
      <c r="A9" s="12" t="s">
        <v>21</v>
      </c>
      <c r="C9" s="12"/>
      <c r="D9" s="17" t="s">
        <v>169</v>
      </c>
      <c r="E9" s="12"/>
    </row>
    <row r="10" spans="1:8" ht="18" customHeight="1" x14ac:dyDescent="0.3">
      <c r="A10" s="12" t="s">
        <v>23</v>
      </c>
      <c r="C10" s="128"/>
    </row>
    <row r="11" spans="1:8" ht="18" customHeight="1" x14ac:dyDescent="0.3">
      <c r="A11" s="12" t="s">
        <v>58</v>
      </c>
      <c r="E11" s="127" t="s">
        <v>170</v>
      </c>
    </row>
    <row r="12" spans="1:8" ht="18" customHeight="1" x14ac:dyDescent="0.3">
      <c r="A12" s="12" t="s">
        <v>162</v>
      </c>
      <c r="E12" s="16"/>
      <c r="F12" s="127" t="s">
        <v>170</v>
      </c>
    </row>
    <row r="13" spans="1:8" ht="18" customHeight="1" x14ac:dyDescent="0.3">
      <c r="A13" s="12"/>
      <c r="E13" s="9"/>
    </row>
    <row r="14" spans="1:8" ht="18" customHeight="1" x14ac:dyDescent="0.3">
      <c r="A14" s="12"/>
      <c r="E14" s="9"/>
    </row>
    <row r="15" spans="1:8" ht="18" customHeight="1" x14ac:dyDescent="0.3">
      <c r="A15" s="12" t="s">
        <v>24</v>
      </c>
    </row>
    <row r="16" spans="1:8" ht="18" customHeight="1" x14ac:dyDescent="0.3">
      <c r="A16" s="12" t="s">
        <v>11</v>
      </c>
      <c r="C16" s="123" t="s">
        <v>26</v>
      </c>
      <c r="D16" s="135"/>
      <c r="E16" s="129"/>
      <c r="F16" s="129"/>
      <c r="G16" s="124" t="s">
        <v>72</v>
      </c>
      <c r="H16" s="129"/>
    </row>
    <row r="17" spans="1:8" ht="18" customHeight="1" x14ac:dyDescent="0.25">
      <c r="C17" s="123" t="s">
        <v>39</v>
      </c>
      <c r="D17" s="129"/>
      <c r="E17" s="130"/>
      <c r="F17" s="131"/>
      <c r="G17" s="131"/>
      <c r="H17" s="131"/>
    </row>
    <row r="18" spans="1:8" ht="18" customHeight="1" x14ac:dyDescent="0.25">
      <c r="C18" s="123" t="s">
        <v>39</v>
      </c>
      <c r="D18" s="131"/>
      <c r="E18" s="129"/>
      <c r="F18" s="129"/>
      <c r="G18" s="129"/>
      <c r="H18" s="129"/>
    </row>
    <row r="19" spans="1:8" ht="18" customHeight="1" x14ac:dyDescent="0.3">
      <c r="A19" s="12" t="s">
        <v>12</v>
      </c>
      <c r="C19" s="123" t="s">
        <v>26</v>
      </c>
      <c r="D19" s="132"/>
      <c r="E19" s="133"/>
      <c r="F19" s="134"/>
      <c r="G19" s="134"/>
      <c r="H19" s="134"/>
    </row>
    <row r="20" spans="1:8" ht="18" customHeight="1" x14ac:dyDescent="0.3">
      <c r="A20" s="12"/>
      <c r="C20" s="123" t="s">
        <v>39</v>
      </c>
      <c r="D20" s="134"/>
      <c r="E20" s="132"/>
      <c r="F20" s="132"/>
      <c r="G20" s="132"/>
      <c r="H20" s="132"/>
    </row>
    <row r="21" spans="1:8" ht="18" customHeight="1" x14ac:dyDescent="0.25">
      <c r="C21" s="123" t="s">
        <v>39</v>
      </c>
      <c r="D21" s="132"/>
      <c r="E21" s="133"/>
      <c r="F21" s="134"/>
      <c r="G21" s="134"/>
      <c r="H21" s="134"/>
    </row>
    <row r="22" spans="1:8" ht="18" customHeight="1" x14ac:dyDescent="0.3">
      <c r="A22" s="12" t="s">
        <v>13</v>
      </c>
      <c r="C22" s="123" t="s">
        <v>26</v>
      </c>
      <c r="D22" s="131"/>
      <c r="E22" s="129"/>
      <c r="F22" s="129"/>
      <c r="G22" s="124" t="s">
        <v>72</v>
      </c>
      <c r="H22" s="129"/>
    </row>
    <row r="23" spans="1:8" ht="18" customHeight="1" x14ac:dyDescent="0.3">
      <c r="A23" s="12"/>
      <c r="C23" s="123" t="s">
        <v>39</v>
      </c>
      <c r="D23" s="129"/>
      <c r="E23" s="130"/>
      <c r="F23" s="131"/>
      <c r="G23" s="131"/>
      <c r="H23" s="131"/>
    </row>
    <row r="24" spans="1:8" ht="18" customHeight="1" x14ac:dyDescent="0.25">
      <c r="C24" s="123" t="s">
        <v>39</v>
      </c>
      <c r="D24" s="131"/>
      <c r="E24" s="129"/>
      <c r="F24" s="129"/>
      <c r="G24" s="129"/>
      <c r="H24" s="129"/>
    </row>
    <row r="25" spans="1:8" ht="18" customHeight="1" x14ac:dyDescent="0.3">
      <c r="A25" s="12" t="s">
        <v>14</v>
      </c>
      <c r="C25" s="123" t="s">
        <v>26</v>
      </c>
      <c r="D25" s="132"/>
      <c r="E25" s="133"/>
      <c r="F25" s="134"/>
      <c r="G25" s="134"/>
      <c r="H25" s="134"/>
    </row>
    <row r="26" spans="1:8" ht="18" customHeight="1" x14ac:dyDescent="0.3">
      <c r="A26" s="12"/>
      <c r="C26" s="123" t="s">
        <v>39</v>
      </c>
      <c r="D26" s="134"/>
      <c r="E26" s="132"/>
      <c r="F26" s="132"/>
      <c r="G26" s="132"/>
      <c r="H26" s="132"/>
    </row>
    <row r="27" spans="1:8" ht="18" customHeight="1" x14ac:dyDescent="0.25">
      <c r="C27" s="123" t="s">
        <v>39</v>
      </c>
      <c r="D27" s="132"/>
      <c r="E27" s="133"/>
      <c r="F27" s="134"/>
      <c r="G27" s="134"/>
      <c r="H27" s="134"/>
    </row>
    <row r="28" spans="1:8" ht="18" customHeight="1" x14ac:dyDescent="0.3">
      <c r="A28" s="12" t="s">
        <v>15</v>
      </c>
      <c r="C28" s="123" t="s">
        <v>26</v>
      </c>
      <c r="D28" s="131"/>
      <c r="E28" s="129"/>
      <c r="F28" s="129"/>
      <c r="G28" s="129"/>
      <c r="H28" s="129"/>
    </row>
    <row r="29" spans="1:8" ht="18" customHeight="1" x14ac:dyDescent="0.3">
      <c r="A29" s="12"/>
      <c r="C29" s="123" t="s">
        <v>39</v>
      </c>
      <c r="D29" s="129"/>
      <c r="E29" s="130"/>
      <c r="F29" s="131"/>
      <c r="G29" s="131"/>
      <c r="H29" s="131"/>
    </row>
    <row r="30" spans="1:8" ht="18" customHeight="1" x14ac:dyDescent="0.25">
      <c r="C30" s="123" t="s">
        <v>39</v>
      </c>
      <c r="D30" s="130"/>
      <c r="E30" s="129"/>
      <c r="F30" s="129"/>
      <c r="G30" s="129"/>
      <c r="H30" s="129"/>
    </row>
    <row r="31" spans="1:8" ht="18" customHeight="1" x14ac:dyDescent="0.3">
      <c r="A31" s="12" t="s">
        <v>16</v>
      </c>
      <c r="C31" s="123" t="s">
        <v>26</v>
      </c>
      <c r="D31" s="134"/>
      <c r="E31" s="134"/>
      <c r="F31" s="134"/>
      <c r="G31" s="134"/>
      <c r="H31" s="134"/>
    </row>
    <row r="32" spans="1:8" ht="18" customHeight="1" x14ac:dyDescent="0.25">
      <c r="C32" s="123" t="s">
        <v>39</v>
      </c>
      <c r="D32" s="132"/>
      <c r="E32" s="132"/>
      <c r="F32" s="132"/>
      <c r="G32" s="132"/>
      <c r="H32" s="132"/>
    </row>
    <row r="33" spans="3:8" ht="18" customHeight="1" x14ac:dyDescent="0.25">
      <c r="C33" s="123" t="s">
        <v>39</v>
      </c>
      <c r="D33" s="134"/>
      <c r="E33" s="134"/>
      <c r="F33" s="134"/>
      <c r="G33" s="134"/>
      <c r="H33" s="134"/>
    </row>
    <row r="34" spans="3:8" ht="18" customHeight="1" x14ac:dyDescent="0.25">
      <c r="C34" s="123" t="s">
        <v>26</v>
      </c>
      <c r="D34" s="129"/>
      <c r="E34" s="129"/>
      <c r="F34" s="129"/>
      <c r="G34" s="129"/>
      <c r="H34" s="129"/>
    </row>
    <row r="35" spans="3:8" ht="18" customHeight="1" x14ac:dyDescent="0.25">
      <c r="C35" s="123" t="s">
        <v>39</v>
      </c>
      <c r="D35" s="131"/>
      <c r="E35" s="131"/>
      <c r="F35" s="131"/>
      <c r="G35" s="131"/>
      <c r="H35" s="131"/>
    </row>
    <row r="36" spans="3:8" ht="18" customHeight="1" x14ac:dyDescent="0.25">
      <c r="C36" s="123" t="s">
        <v>39</v>
      </c>
      <c r="D36" s="129"/>
      <c r="E36" s="129"/>
      <c r="F36" s="129"/>
      <c r="G36" s="129"/>
      <c r="H36" s="129"/>
    </row>
    <row r="37" spans="3:8" ht="18" customHeight="1" x14ac:dyDescent="0.25">
      <c r="C37" s="123" t="s">
        <v>26</v>
      </c>
      <c r="D37" s="134"/>
      <c r="E37" s="134"/>
      <c r="F37" s="134"/>
      <c r="G37" s="134"/>
      <c r="H37" s="134"/>
    </row>
    <row r="38" spans="3:8" ht="18" customHeight="1" x14ac:dyDescent="0.25">
      <c r="C38" s="123" t="s">
        <v>39</v>
      </c>
      <c r="D38" s="132"/>
      <c r="E38" s="132"/>
      <c r="F38" s="132"/>
      <c r="G38" s="132"/>
      <c r="H38" s="132"/>
    </row>
    <row r="39" spans="3:8" ht="16.5" customHeight="1" x14ac:dyDescent="0.25">
      <c r="C39" s="123" t="s">
        <v>39</v>
      </c>
      <c r="D39" s="132"/>
      <c r="E39" s="132"/>
      <c r="F39" s="132"/>
      <c r="G39" s="132"/>
      <c r="H39" s="132"/>
    </row>
    <row r="40" spans="3:8" ht="18.600000000000001" customHeight="1" x14ac:dyDescent="0.3">
      <c r="D40" s="128"/>
      <c r="E40" s="128"/>
      <c r="F40" s="128"/>
      <c r="G40" s="128"/>
      <c r="H40" s="128"/>
    </row>
  </sheetData>
  <sheetProtection algorithmName="SHA-512" hashValue="MRAaPyPQrWGZVtafWBAp9m6DJptyHw9Gq+d2i4usCj5D5FQPs+bqdTYlnSglwrp475aH7NdLy0Lid3TN7wRbjw==" saltValue="vxzJRKWhkmFOcCWsQTOzQQ==" spinCount="100000" sheet="1" objects="1" scenarios="1" selectLockedCells="1"/>
  <sortState xmlns:xlrd2="http://schemas.microsoft.com/office/spreadsheetml/2017/richdata2" ref="A8:A9">
    <sortCondition ref="A9"/>
  </sortState>
  <pageMargins left="0.41666666666666669" right="0.53125" top="0.75" bottom="0.57291666666666663" header="0.3" footer="0.3"/>
  <pageSetup orientation="portrait" horizontalDpi="2400" r:id="rId1"/>
  <headerFooter>
    <oddHeader xml:space="preserve">&amp;L&amp;20&amp;KFF0000Metropolis #17&amp;R&amp;20 &amp;KFF00002025      </oddHeader>
    <oddFooter>&amp;CPage 1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D8F6-930F-48D0-8599-03874140910D}">
  <dimension ref="A1:H47"/>
  <sheetViews>
    <sheetView view="pageLayout" zoomScale="106" zoomScaleNormal="100" zoomScalePageLayoutView="106" workbookViewId="0">
      <selection activeCell="C31" sqref="C31"/>
    </sheetView>
  </sheetViews>
  <sheetFormatPr defaultRowHeight="15" x14ac:dyDescent="0.25"/>
  <cols>
    <col min="1" max="1" width="5.140625" customWidth="1"/>
    <col min="2" max="2" width="51.5703125" customWidth="1"/>
    <col min="3" max="3" width="14.28515625" style="33" customWidth="1"/>
    <col min="4" max="4" width="14.7109375" customWidth="1"/>
    <col min="5" max="5" width="15.28515625" customWidth="1"/>
  </cols>
  <sheetData>
    <row r="1" spans="1:8" ht="17.100000000000001" customHeight="1" thickBot="1" x14ac:dyDescent="0.3">
      <c r="A1" s="22"/>
      <c r="B1" s="18" t="s">
        <v>0</v>
      </c>
      <c r="C1" s="2" t="s">
        <v>1</v>
      </c>
      <c r="D1" s="2" t="s">
        <v>2</v>
      </c>
      <c r="E1" s="3" t="s">
        <v>3</v>
      </c>
    </row>
    <row r="2" spans="1:8" ht="17.100000000000001" customHeight="1" thickBot="1" x14ac:dyDescent="0.3">
      <c r="A2" s="23">
        <v>1</v>
      </c>
      <c r="B2" s="19" t="s">
        <v>123</v>
      </c>
      <c r="C2" s="7">
        <v>8</v>
      </c>
      <c r="D2" s="7">
        <v>1</v>
      </c>
      <c r="E2" s="8">
        <f>SUM(C2:D2)</f>
        <v>9</v>
      </c>
    </row>
    <row r="3" spans="1:8" ht="17.100000000000001" customHeight="1" x14ac:dyDescent="0.25">
      <c r="A3" s="28"/>
      <c r="B3" s="44"/>
      <c r="C3" s="43"/>
      <c r="D3" s="43"/>
      <c r="E3" s="43"/>
    </row>
    <row r="4" spans="1:8" ht="17.100000000000001" customHeight="1" thickBot="1" x14ac:dyDescent="0.3">
      <c r="A4" s="41"/>
      <c r="B4" s="20" t="s">
        <v>118</v>
      </c>
      <c r="C4" s="38"/>
      <c r="D4" s="38"/>
      <c r="E4" s="49"/>
    </row>
    <row r="5" spans="1:8" ht="17.100000000000001" customHeight="1" thickBot="1" x14ac:dyDescent="0.3">
      <c r="A5" s="23">
        <v>2</v>
      </c>
      <c r="B5" s="21" t="s">
        <v>133</v>
      </c>
      <c r="C5" s="96"/>
      <c r="D5" s="96"/>
      <c r="E5" s="51"/>
    </row>
    <row r="6" spans="1:8" ht="17.100000000000001" customHeight="1" thickBot="1" x14ac:dyDescent="0.3">
      <c r="A6" s="23">
        <v>3</v>
      </c>
      <c r="B6" s="21" t="s">
        <v>116</v>
      </c>
      <c r="C6" s="96"/>
      <c r="D6" s="96"/>
      <c r="E6" s="51"/>
    </row>
    <row r="7" spans="1:8" ht="17.100000000000001" customHeight="1" thickBot="1" x14ac:dyDescent="0.3">
      <c r="A7" s="24">
        <v>4</v>
      </c>
      <c r="B7" s="21" t="s">
        <v>134</v>
      </c>
      <c r="C7" s="96"/>
      <c r="D7" s="96"/>
      <c r="E7" s="51"/>
    </row>
    <row r="8" spans="1:8" ht="17.100000000000001" customHeight="1" thickBot="1" x14ac:dyDescent="0.3">
      <c r="A8" s="23">
        <v>5</v>
      </c>
      <c r="B8" s="21" t="s">
        <v>135</v>
      </c>
      <c r="C8" s="96"/>
      <c r="D8" s="96"/>
      <c r="E8" s="50"/>
    </row>
    <row r="9" spans="1:8" ht="17.100000000000001" customHeight="1" thickBot="1" x14ac:dyDescent="0.3">
      <c r="A9" s="23">
        <v>6</v>
      </c>
      <c r="B9" s="25" t="s">
        <v>85</v>
      </c>
      <c r="C9" s="109">
        <f>SUM(C5:C8)</f>
        <v>0</v>
      </c>
      <c r="D9" s="109">
        <f>SUM(D5:D8)</f>
        <v>0</v>
      </c>
      <c r="E9" s="36">
        <f>SUM(C9:D9)</f>
        <v>0</v>
      </c>
    </row>
    <row r="10" spans="1:8" ht="17.100000000000001" customHeight="1" x14ac:dyDescent="0.25">
      <c r="A10" s="28"/>
      <c r="B10" s="40"/>
      <c r="C10" s="42"/>
      <c r="D10" s="42"/>
      <c r="E10" s="42"/>
    </row>
    <row r="11" spans="1:8" ht="17.100000000000001" customHeight="1" thickBot="1" x14ac:dyDescent="0.3">
      <c r="A11" s="41"/>
      <c r="B11" s="20" t="s">
        <v>117</v>
      </c>
      <c r="C11" s="38"/>
      <c r="D11" s="38"/>
      <c r="E11" s="49"/>
    </row>
    <row r="12" spans="1:8" ht="17.100000000000001" customHeight="1" thickBot="1" x14ac:dyDescent="0.3">
      <c r="A12" s="23">
        <v>7</v>
      </c>
      <c r="B12" s="21" t="s">
        <v>133</v>
      </c>
      <c r="C12" s="97"/>
      <c r="D12" s="97"/>
      <c r="E12" s="51"/>
      <c r="H12" s="9"/>
    </row>
    <row r="13" spans="1:8" ht="17.100000000000001" customHeight="1" thickBot="1" x14ac:dyDescent="0.3">
      <c r="A13" s="23">
        <v>8</v>
      </c>
      <c r="B13" s="21" t="s">
        <v>86</v>
      </c>
      <c r="C13" s="97"/>
      <c r="D13" s="97"/>
      <c r="E13" s="51"/>
    </row>
    <row r="14" spans="1:8" ht="17.100000000000001" customHeight="1" thickBot="1" x14ac:dyDescent="0.3">
      <c r="A14" s="23">
        <v>9</v>
      </c>
      <c r="B14" s="21" t="s">
        <v>33</v>
      </c>
      <c r="C14" s="97"/>
      <c r="D14" s="97"/>
      <c r="E14" s="51"/>
    </row>
    <row r="15" spans="1:8" ht="17.100000000000001" customHeight="1" thickBot="1" x14ac:dyDescent="0.3">
      <c r="A15" s="23">
        <v>10</v>
      </c>
      <c r="B15" s="21" t="s">
        <v>87</v>
      </c>
      <c r="C15" s="97"/>
      <c r="D15" s="97"/>
      <c r="E15" s="51"/>
    </row>
    <row r="16" spans="1:8" ht="17.100000000000001" customHeight="1" thickBot="1" x14ac:dyDescent="0.3">
      <c r="A16" s="23">
        <v>11</v>
      </c>
      <c r="B16" s="21" t="s">
        <v>88</v>
      </c>
      <c r="C16" s="97"/>
      <c r="D16" s="97"/>
      <c r="E16" s="51"/>
    </row>
    <row r="17" spans="1:5" ht="17.100000000000001" customHeight="1" thickBot="1" x14ac:dyDescent="0.3">
      <c r="A17" s="24">
        <v>12</v>
      </c>
      <c r="B17" s="21" t="s">
        <v>122</v>
      </c>
      <c r="C17" s="97"/>
      <c r="D17" s="97"/>
      <c r="E17" s="51"/>
    </row>
    <row r="18" spans="1:5" ht="17.100000000000001" customHeight="1" thickBot="1" x14ac:dyDescent="0.3">
      <c r="A18" s="23">
        <v>13</v>
      </c>
      <c r="B18" s="21" t="s">
        <v>89</v>
      </c>
      <c r="C18" s="98">
        <f>SUM(C12:C17)</f>
        <v>0</v>
      </c>
      <c r="D18" s="98">
        <f>SUM(D12:D17)</f>
        <v>0</v>
      </c>
      <c r="E18" s="120">
        <f>SUM(C18:D18)</f>
        <v>0</v>
      </c>
    </row>
    <row r="19" spans="1:5" ht="17.100000000000001" customHeight="1" thickBot="1" x14ac:dyDescent="0.3">
      <c r="A19" s="23">
        <v>14</v>
      </c>
      <c r="B19" s="21" t="s">
        <v>90</v>
      </c>
      <c r="C19" s="110">
        <f>SUM(C2+C9-C18)</f>
        <v>8</v>
      </c>
      <c r="D19" s="110">
        <f>SUM(D2+D9-D18)</f>
        <v>1</v>
      </c>
      <c r="E19" s="36">
        <f>SUM(C19:D19)</f>
        <v>9</v>
      </c>
    </row>
    <row r="20" spans="1:5" ht="11.25" customHeight="1" x14ac:dyDescent="0.25">
      <c r="A20" s="28"/>
      <c r="B20" s="40"/>
      <c r="C20" s="39"/>
      <c r="D20" s="39"/>
      <c r="E20" s="39"/>
    </row>
    <row r="21" spans="1:5" ht="17.100000000000001" customHeight="1" thickBot="1" x14ac:dyDescent="0.3">
      <c r="A21" s="41"/>
      <c r="B21" s="20" t="s">
        <v>4</v>
      </c>
      <c r="C21" s="38"/>
      <c r="D21" s="5"/>
      <c r="E21" s="49"/>
    </row>
    <row r="22" spans="1:5" ht="17.100000000000001" customHeight="1" thickBot="1" x14ac:dyDescent="0.3">
      <c r="A22" s="23">
        <v>15</v>
      </c>
      <c r="B22" s="21" t="s">
        <v>91</v>
      </c>
      <c r="C22" s="96"/>
      <c r="D22" s="99"/>
      <c r="E22" s="49"/>
    </row>
    <row r="23" spans="1:5" ht="17.100000000000001" customHeight="1" thickBot="1" x14ac:dyDescent="0.3">
      <c r="A23" s="23">
        <v>16</v>
      </c>
      <c r="B23" s="21" t="s">
        <v>92</v>
      </c>
      <c r="C23" s="96"/>
      <c r="D23" s="99"/>
      <c r="E23" s="49"/>
    </row>
    <row r="24" spans="1:5" ht="17.100000000000001" customHeight="1" thickBot="1" x14ac:dyDescent="0.3">
      <c r="A24" s="23">
        <v>17</v>
      </c>
      <c r="B24" s="21" t="s">
        <v>93</v>
      </c>
      <c r="C24" s="96"/>
      <c r="D24" s="99"/>
      <c r="E24" s="49"/>
    </row>
    <row r="25" spans="1:5" ht="17.100000000000001" customHeight="1" thickBot="1" x14ac:dyDescent="0.3">
      <c r="A25" s="23">
        <v>18</v>
      </c>
      <c r="B25" s="105" t="s">
        <v>136</v>
      </c>
      <c r="C25" s="10">
        <f>SUM(C22:C24)</f>
        <v>0</v>
      </c>
      <c r="D25" s="10">
        <f>SUM(D22:D24)</f>
        <v>0</v>
      </c>
      <c r="E25" s="53">
        <f>SUM(C25:D25)</f>
        <v>0</v>
      </c>
    </row>
    <row r="26" spans="1:5" ht="17.100000000000001" customHeight="1" thickBot="1" x14ac:dyDescent="0.3">
      <c r="A26" s="23">
        <v>19</v>
      </c>
      <c r="B26" s="21" t="s">
        <v>94</v>
      </c>
      <c r="C26" s="10">
        <f>SUM(C19-C25)</f>
        <v>8</v>
      </c>
      <c r="D26" s="26">
        <f>SUM(D19-D25)</f>
        <v>1</v>
      </c>
      <c r="E26" s="11">
        <f>SUM(E19-E25)</f>
        <v>9</v>
      </c>
    </row>
    <row r="27" spans="1:5" ht="17.100000000000001" customHeight="1" thickBot="1" x14ac:dyDescent="0.3">
      <c r="A27" s="23">
        <v>20</v>
      </c>
      <c r="B27" s="21" t="s">
        <v>137</v>
      </c>
      <c r="C27" s="10"/>
      <c r="D27" s="10"/>
      <c r="E27" s="27">
        <f>SUM(E26)*28.5</f>
        <v>256.5</v>
      </c>
    </row>
    <row r="28" spans="1:5" ht="17.100000000000001" customHeight="1" thickBot="1" x14ac:dyDescent="0.3">
      <c r="A28" s="23">
        <v>21</v>
      </c>
      <c r="B28" s="21" t="s">
        <v>95</v>
      </c>
      <c r="C28" s="96"/>
      <c r="D28" s="96"/>
      <c r="E28" s="11">
        <f>'Past Grands'!D2</f>
        <v>8</v>
      </c>
    </row>
    <row r="29" spans="1:5" ht="12.75" customHeight="1" x14ac:dyDescent="0.25">
      <c r="A29" s="28"/>
      <c r="B29" s="40"/>
      <c r="C29" s="45"/>
      <c r="D29" s="45"/>
      <c r="E29" s="46"/>
    </row>
    <row r="30" spans="1:5" ht="17.100000000000001" customHeight="1" thickBot="1" x14ac:dyDescent="0.3">
      <c r="A30" s="41"/>
      <c r="B30" s="20" t="s">
        <v>5</v>
      </c>
      <c r="C30" s="38"/>
      <c r="D30" s="5"/>
      <c r="E30" s="49"/>
    </row>
    <row r="31" spans="1:5" ht="17.100000000000001" customHeight="1" thickBot="1" x14ac:dyDescent="0.3">
      <c r="A31" s="23">
        <v>22</v>
      </c>
      <c r="B31" s="21" t="s">
        <v>96</v>
      </c>
      <c r="C31" s="99"/>
      <c r="D31" s="5"/>
      <c r="E31" s="49"/>
    </row>
    <row r="32" spans="1:5" ht="17.100000000000001" customHeight="1" thickBot="1" x14ac:dyDescent="0.3">
      <c r="A32" s="23">
        <v>23</v>
      </c>
      <c r="B32" s="21" t="s">
        <v>97</v>
      </c>
      <c r="C32" s="99"/>
      <c r="D32" s="5"/>
      <c r="E32" s="49"/>
    </row>
    <row r="33" spans="1:5" ht="17.100000000000001" customHeight="1" thickBot="1" x14ac:dyDescent="0.3">
      <c r="A33" s="23">
        <v>24</v>
      </c>
      <c r="B33" s="21" t="s">
        <v>98</v>
      </c>
      <c r="C33" s="99"/>
      <c r="D33" s="5"/>
      <c r="E33" s="49"/>
    </row>
    <row r="34" spans="1:5" ht="17.100000000000001" customHeight="1" thickBot="1" x14ac:dyDescent="0.3">
      <c r="A34" s="23">
        <v>25</v>
      </c>
      <c r="B34" s="21" t="s">
        <v>99</v>
      </c>
      <c r="C34" s="99"/>
      <c r="D34" s="5"/>
      <c r="E34" s="49"/>
    </row>
    <row r="35" spans="1:5" ht="17.100000000000001" customHeight="1" thickBot="1" x14ac:dyDescent="0.3">
      <c r="A35" s="23">
        <v>26</v>
      </c>
      <c r="B35" s="4" t="s">
        <v>138</v>
      </c>
      <c r="C35" s="99"/>
      <c r="D35" s="5"/>
      <c r="E35" s="49"/>
    </row>
    <row r="36" spans="1:5" ht="14.25" customHeight="1" x14ac:dyDescent="0.25">
      <c r="A36" s="28"/>
      <c r="B36" s="47"/>
      <c r="C36" s="48"/>
      <c r="D36" s="5"/>
      <c r="E36" s="49"/>
    </row>
    <row r="37" spans="1:5" ht="17.100000000000001" customHeight="1" thickBot="1" x14ac:dyDescent="0.3">
      <c r="A37" s="41"/>
      <c r="B37" s="20" t="s">
        <v>10</v>
      </c>
      <c r="C37" s="38"/>
      <c r="D37" s="5"/>
      <c r="E37" s="49"/>
    </row>
    <row r="38" spans="1:5" ht="17.100000000000001" customHeight="1" thickBot="1" x14ac:dyDescent="0.3">
      <c r="A38" s="23">
        <v>27</v>
      </c>
      <c r="B38" s="21" t="s">
        <v>100</v>
      </c>
      <c r="C38" s="107"/>
      <c r="D38" s="100"/>
      <c r="E38" s="49"/>
    </row>
    <row r="39" spans="1:5" ht="17.100000000000001" customHeight="1" thickBot="1" x14ac:dyDescent="0.3">
      <c r="A39" s="24">
        <v>28</v>
      </c>
      <c r="B39" s="21" t="s">
        <v>101</v>
      </c>
      <c r="C39" s="107"/>
      <c r="D39" s="101"/>
      <c r="E39" s="51"/>
    </row>
    <row r="40" spans="1:5" ht="17.100000000000001" customHeight="1" thickBot="1" x14ac:dyDescent="0.3">
      <c r="A40" s="23">
        <v>29</v>
      </c>
      <c r="B40" s="21" t="s">
        <v>102</v>
      </c>
      <c r="C40" s="107"/>
      <c r="D40" s="101"/>
      <c r="E40" s="51"/>
    </row>
    <row r="41" spans="1:5" ht="17.100000000000001" customHeight="1" thickBot="1" x14ac:dyDescent="0.3">
      <c r="A41" s="23">
        <v>30</v>
      </c>
      <c r="B41" s="21" t="s">
        <v>103</v>
      </c>
      <c r="C41" s="107"/>
      <c r="D41" s="101"/>
      <c r="E41" s="51"/>
    </row>
    <row r="42" spans="1:5" ht="17.100000000000001" customHeight="1" thickBot="1" x14ac:dyDescent="0.3">
      <c r="A42" s="23">
        <v>31</v>
      </c>
      <c r="B42" s="21" t="s">
        <v>104</v>
      </c>
      <c r="C42" s="107"/>
      <c r="D42" s="101"/>
      <c r="E42" s="51"/>
    </row>
    <row r="43" spans="1:5" ht="17.100000000000001" customHeight="1" thickBot="1" x14ac:dyDescent="0.3">
      <c r="A43" s="23">
        <v>32</v>
      </c>
      <c r="B43" s="21" t="s">
        <v>105</v>
      </c>
      <c r="C43" s="107"/>
      <c r="D43" s="100"/>
      <c r="E43" s="49"/>
    </row>
    <row r="44" spans="1:5" ht="17.100000000000001" customHeight="1" thickBot="1" x14ac:dyDescent="0.3">
      <c r="A44" s="23">
        <v>33</v>
      </c>
      <c r="B44" s="25" t="s">
        <v>139</v>
      </c>
      <c r="C44" s="2"/>
      <c r="D44" s="37"/>
      <c r="E44" s="52">
        <f>SUM(D38:D43)</f>
        <v>0</v>
      </c>
    </row>
    <row r="45" spans="1:5" ht="17.25" customHeight="1" x14ac:dyDescent="0.25">
      <c r="A45" s="35"/>
      <c r="B45" s="4"/>
      <c r="C45" s="5"/>
      <c r="D45" s="5"/>
      <c r="E45" s="6"/>
    </row>
    <row r="46" spans="1:5" x14ac:dyDescent="0.25">
      <c r="A46" s="1"/>
      <c r="B46" s="4"/>
      <c r="C46" s="5"/>
      <c r="D46" s="5"/>
      <c r="E46" s="6"/>
    </row>
    <row r="47" spans="1:5" x14ac:dyDescent="0.25">
      <c r="A47" s="1"/>
      <c r="B47" s="4"/>
      <c r="C47" s="5"/>
      <c r="D47" s="5"/>
      <c r="E47" s="6"/>
    </row>
  </sheetData>
  <sheetProtection algorithmName="SHA-512" hashValue="uiLWZbXywXlNnX/kvKodHvBxF3eCFxec/4QM0kptaIKdLyUR0EbYDS2OdZ3NGJYWQLcrNU6sQS5mTT3Gv0cWdQ==" saltValue="KLcOoI7Crl1wEgW5HlIiOA==" spinCount="100000" sheet="1" objects="1" scenarios="1" selectLockedCells="1"/>
  <pageMargins left="0.39583333333333331" right="0.54147012578616349" top="0.75" bottom="0.55080581761006286" header="0.3" footer="0.3"/>
  <pageSetup scale="95" fitToWidth="0" fitToHeight="0" orientation="portrait" horizontalDpi="0" verticalDpi="0" r:id="rId1"/>
  <headerFooter>
    <oddHeader>&amp;L&amp;20&amp;KFF0000Metropolis #17&amp;R&amp;20 &amp;KFF00002025</oddHeader>
    <oddFooter>&amp;CPage 2 of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9055-3BCA-4354-8F68-F01E2EF26C05}">
  <sheetPr>
    <pageSetUpPr fitToPage="1"/>
  </sheetPr>
  <dimension ref="A1:D29"/>
  <sheetViews>
    <sheetView view="pageLayout" zoomScaleNormal="100" workbookViewId="0">
      <selection activeCell="C4" sqref="C4"/>
    </sheetView>
  </sheetViews>
  <sheetFormatPr defaultRowHeight="15" x14ac:dyDescent="0.25"/>
  <cols>
    <col min="1" max="1" width="6.42578125" style="33" customWidth="1"/>
    <col min="2" max="2" width="86.5703125" style="13" customWidth="1"/>
    <col min="3" max="3" width="20.140625" customWidth="1"/>
    <col min="4" max="4" width="23.7109375" customWidth="1"/>
  </cols>
  <sheetData>
    <row r="1" spans="1:4" ht="28.7" customHeight="1" x14ac:dyDescent="0.25">
      <c r="A1" s="32"/>
      <c r="B1" s="56" t="s">
        <v>40</v>
      </c>
      <c r="C1" s="57"/>
      <c r="D1" s="57"/>
    </row>
    <row r="2" spans="1:4" ht="28.7" customHeight="1" thickBot="1" x14ac:dyDescent="0.3">
      <c r="A2" s="58"/>
      <c r="B2" s="72" t="s">
        <v>6</v>
      </c>
      <c r="C2" s="29"/>
      <c r="D2" s="30"/>
    </row>
    <row r="3" spans="1:4" ht="28.7" customHeight="1" thickBot="1" x14ac:dyDescent="0.3">
      <c r="A3" s="34">
        <v>1</v>
      </c>
      <c r="B3" s="125" t="s">
        <v>140</v>
      </c>
      <c r="C3" s="31"/>
      <c r="D3" s="126">
        <v>54603</v>
      </c>
    </row>
    <row r="4" spans="1:4" ht="28.7" customHeight="1" thickBot="1" x14ac:dyDescent="0.3">
      <c r="A4" s="34">
        <v>2</v>
      </c>
      <c r="B4" s="66" t="s">
        <v>43</v>
      </c>
      <c r="C4" s="106"/>
      <c r="D4" s="54"/>
    </row>
    <row r="5" spans="1:4" ht="28.7" customHeight="1" thickBot="1" x14ac:dyDescent="0.3">
      <c r="A5" s="34">
        <v>3</v>
      </c>
      <c r="B5" s="66" t="s">
        <v>44</v>
      </c>
      <c r="C5" s="106"/>
      <c r="D5" s="54"/>
    </row>
    <row r="6" spans="1:4" ht="28.7" customHeight="1" thickBot="1" x14ac:dyDescent="0.3">
      <c r="A6" s="34">
        <v>4</v>
      </c>
      <c r="B6" s="66" t="s">
        <v>45</v>
      </c>
      <c r="C6" s="106"/>
      <c r="D6" s="54"/>
    </row>
    <row r="7" spans="1:4" ht="28.7" customHeight="1" thickBot="1" x14ac:dyDescent="0.3">
      <c r="A7" s="34">
        <v>5</v>
      </c>
      <c r="B7" s="66" t="s">
        <v>46</v>
      </c>
      <c r="C7" s="106"/>
      <c r="D7" s="54"/>
    </row>
    <row r="8" spans="1:4" ht="28.7" customHeight="1" thickBot="1" x14ac:dyDescent="0.3">
      <c r="A8" s="34">
        <v>6</v>
      </c>
      <c r="B8" s="66" t="s">
        <v>141</v>
      </c>
      <c r="C8" s="106"/>
      <c r="D8" s="54"/>
    </row>
    <row r="9" spans="1:4" ht="28.7" customHeight="1" thickBot="1" x14ac:dyDescent="0.3">
      <c r="A9" s="34">
        <v>7</v>
      </c>
      <c r="B9" s="66" t="s">
        <v>73</v>
      </c>
      <c r="C9" s="71" t="s">
        <v>41</v>
      </c>
      <c r="D9" s="65">
        <f>SUM(C4:C8)</f>
        <v>0</v>
      </c>
    </row>
    <row r="10" spans="1:4" ht="28.7" customHeight="1" thickBot="1" x14ac:dyDescent="0.3">
      <c r="A10" s="55"/>
      <c r="B10" s="67" t="s">
        <v>7</v>
      </c>
      <c r="C10" s="61"/>
      <c r="D10" s="61"/>
    </row>
    <row r="11" spans="1:4" ht="29.25" customHeight="1" thickBot="1" x14ac:dyDescent="0.3">
      <c r="A11" s="34">
        <v>8</v>
      </c>
      <c r="B11" s="66" t="s">
        <v>115</v>
      </c>
      <c r="C11" s="102"/>
      <c r="D11" s="59"/>
    </row>
    <row r="12" spans="1:4" ht="28.7" customHeight="1" thickBot="1" x14ac:dyDescent="0.3">
      <c r="A12" s="34">
        <v>10</v>
      </c>
      <c r="B12" s="66" t="s">
        <v>142</v>
      </c>
      <c r="C12" s="108">
        <f>SUM('Members record'!E44)</f>
        <v>0</v>
      </c>
      <c r="D12" s="63"/>
    </row>
    <row r="13" spans="1:4" ht="28.7" customHeight="1" thickBot="1" x14ac:dyDescent="0.3">
      <c r="A13" s="34">
        <v>11</v>
      </c>
      <c r="B13" s="66" t="s">
        <v>119</v>
      </c>
      <c r="C13" s="102"/>
      <c r="D13" s="63"/>
    </row>
    <row r="14" spans="1:4" ht="28.7" customHeight="1" thickBot="1" x14ac:dyDescent="0.3">
      <c r="A14" s="34">
        <v>12</v>
      </c>
      <c r="B14" s="66" t="s">
        <v>120</v>
      </c>
      <c r="C14" s="70"/>
      <c r="D14" s="65">
        <f>SUM(C11:C13)</f>
        <v>0</v>
      </c>
    </row>
    <row r="15" spans="1:4" ht="28.7" customHeight="1" thickBot="1" x14ac:dyDescent="0.3">
      <c r="A15" s="34">
        <v>13</v>
      </c>
      <c r="B15" s="66" t="s">
        <v>121</v>
      </c>
      <c r="C15" s="70" t="s">
        <v>42</v>
      </c>
      <c r="D15" s="69">
        <f>SUM(D3+D9-D14)</f>
        <v>54603</v>
      </c>
    </row>
    <row r="16" spans="1:4" ht="28.7" customHeight="1" thickBot="1" x14ac:dyDescent="0.3">
      <c r="A16" s="55"/>
      <c r="B16" s="67" t="s">
        <v>8</v>
      </c>
      <c r="C16" s="61"/>
      <c r="D16" s="60"/>
    </row>
    <row r="17" spans="1:4" ht="28.7" customHeight="1" thickBot="1" x14ac:dyDescent="0.3">
      <c r="A17" s="34">
        <v>14</v>
      </c>
      <c r="B17" s="118" t="s">
        <v>143</v>
      </c>
      <c r="C17" s="103"/>
      <c r="D17" s="59"/>
    </row>
    <row r="18" spans="1:4" ht="28.7" customHeight="1" thickBot="1" x14ac:dyDescent="0.3">
      <c r="A18" s="34">
        <v>15</v>
      </c>
      <c r="B18" s="66" t="s">
        <v>144</v>
      </c>
      <c r="C18" s="102"/>
      <c r="D18" s="59"/>
    </row>
    <row r="19" spans="1:4" ht="28.7" customHeight="1" thickBot="1" x14ac:dyDescent="0.3">
      <c r="A19" s="34">
        <v>16</v>
      </c>
      <c r="B19" s="66" t="s">
        <v>47</v>
      </c>
      <c r="C19" s="102"/>
      <c r="D19" s="59"/>
    </row>
    <row r="20" spans="1:4" ht="28.7" customHeight="1" thickBot="1" x14ac:dyDescent="0.3">
      <c r="A20" s="34">
        <v>17</v>
      </c>
      <c r="B20" s="66" t="s">
        <v>48</v>
      </c>
      <c r="C20" s="102"/>
      <c r="D20" s="59"/>
    </row>
    <row r="21" spans="1:4" ht="28.7" customHeight="1" thickBot="1" x14ac:dyDescent="0.3">
      <c r="A21" s="34">
        <v>18</v>
      </c>
      <c r="B21" s="66" t="s">
        <v>49</v>
      </c>
      <c r="C21" s="102"/>
      <c r="D21" s="59"/>
    </row>
    <row r="22" spans="1:4" ht="28.7" customHeight="1" thickBot="1" x14ac:dyDescent="0.3">
      <c r="A22" s="34">
        <v>19</v>
      </c>
      <c r="B22" s="66" t="s">
        <v>74</v>
      </c>
      <c r="C22" s="62"/>
      <c r="D22" s="65">
        <f>SUM(C17:C21)</f>
        <v>0</v>
      </c>
    </row>
    <row r="23" spans="1:4" ht="28.7" customHeight="1" thickBot="1" x14ac:dyDescent="0.3">
      <c r="A23" s="55"/>
      <c r="B23" s="67" t="s">
        <v>9</v>
      </c>
      <c r="C23" s="61"/>
      <c r="D23" s="61"/>
    </row>
    <row r="24" spans="1:4" ht="28.7" customHeight="1" thickBot="1" x14ac:dyDescent="0.3">
      <c r="A24" s="34">
        <v>20</v>
      </c>
      <c r="B24" s="66" t="s">
        <v>50</v>
      </c>
      <c r="C24" s="103"/>
      <c r="D24" s="59"/>
    </row>
    <row r="25" spans="1:4" ht="28.7" customHeight="1" thickBot="1" x14ac:dyDescent="0.3">
      <c r="A25" s="34">
        <v>21</v>
      </c>
      <c r="B25" s="66" t="s">
        <v>75</v>
      </c>
      <c r="C25" s="102"/>
      <c r="D25" s="59"/>
    </row>
    <row r="26" spans="1:4" ht="39.75" customHeight="1" thickBot="1" x14ac:dyDescent="0.3">
      <c r="A26" s="34">
        <v>22</v>
      </c>
      <c r="B26" s="68" t="s">
        <v>179</v>
      </c>
      <c r="C26" s="104"/>
      <c r="D26" s="59"/>
    </row>
    <row r="27" spans="1:4" ht="28.7" customHeight="1" thickBot="1" x14ac:dyDescent="0.3">
      <c r="A27" s="34">
        <v>23</v>
      </c>
      <c r="B27" s="66" t="s">
        <v>76</v>
      </c>
      <c r="C27" s="62"/>
      <c r="D27" s="65">
        <f>SUM(C24:C26)</f>
        <v>0</v>
      </c>
    </row>
    <row r="28" spans="1:4" ht="28.7" customHeight="1" thickBot="1" x14ac:dyDescent="0.3">
      <c r="A28" s="34">
        <v>24</v>
      </c>
      <c r="B28" s="66" t="s">
        <v>77</v>
      </c>
      <c r="C28" s="64"/>
      <c r="D28" s="65">
        <f>SUM(D15+D22-D27)</f>
        <v>54603</v>
      </c>
    </row>
    <row r="29" spans="1:4" ht="28.7" customHeight="1" x14ac:dyDescent="0.25"/>
  </sheetData>
  <sheetProtection algorithmName="SHA-512" hashValue="UoQH++7LoglkE55gtziFoddK3ocv/2xgJhdtFOfAeaWKFthCPNGS7kFCn2eGVPlKVRImOWPpcBy8ZbPhP+MzbQ==" saltValue="9SVGnyaY9O25kk+k5jxzrg==" spinCount="100000" sheet="1" objects="1" scenarios="1" selectLockedCells="1"/>
  <pageMargins left="0.34545454545454546" right="0.59166666666666667" top="0.75" bottom="0.75" header="0.3" footer="0.3"/>
  <pageSetup scale="70" orientation="portrait" horizontalDpi="2400" r:id="rId1"/>
  <headerFooter>
    <oddHeader>&amp;L&amp;20&amp;KFF0000Metropolis #17&amp;R&amp;20 &amp;KFF00002025</oddHeader>
    <oddFooter>&amp;CPage 3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2941-7056-48B9-8B62-79E94E1C27B1}">
  <dimension ref="A2:F34"/>
  <sheetViews>
    <sheetView view="pageLayout" zoomScaleNormal="100" workbookViewId="0">
      <selection activeCell="C13" sqref="C13"/>
    </sheetView>
  </sheetViews>
  <sheetFormatPr defaultRowHeight="15" x14ac:dyDescent="0.25"/>
  <cols>
    <col min="1" max="1" width="7" style="33" customWidth="1"/>
    <col min="2" max="2" width="42.85546875" customWidth="1"/>
    <col min="3" max="3" width="7" customWidth="1"/>
    <col min="4" max="4" width="13.28515625" customWidth="1"/>
    <col min="5" max="5" width="11.28515625" style="33" customWidth="1"/>
    <col min="6" max="6" width="12.85546875" style="33" customWidth="1"/>
  </cols>
  <sheetData>
    <row r="2" spans="1:6" s="14" customFormat="1" ht="23.25" x14ac:dyDescent="0.35">
      <c r="A2" s="78" t="s">
        <v>145</v>
      </c>
      <c r="C2" s="14" t="s">
        <v>180</v>
      </c>
      <c r="D2" s="116">
        <f>COUNTA(B4:B31)</f>
        <v>8</v>
      </c>
      <c r="E2" s="112"/>
      <c r="F2" s="112"/>
    </row>
    <row r="3" spans="1:6" s="14" customFormat="1" ht="34.5" customHeight="1" x14ac:dyDescent="0.3">
      <c r="A3" s="81" t="s">
        <v>29</v>
      </c>
      <c r="B3" s="80"/>
      <c r="C3" s="79"/>
      <c r="D3" s="73"/>
      <c r="E3" s="79" t="s">
        <v>124</v>
      </c>
      <c r="F3" s="79" t="s">
        <v>125</v>
      </c>
    </row>
    <row r="4" spans="1:6" s="14" customFormat="1" ht="21.6" customHeight="1" x14ac:dyDescent="0.3">
      <c r="A4" s="74">
        <v>1</v>
      </c>
      <c r="B4" s="136" t="s">
        <v>171</v>
      </c>
      <c r="C4" s="136"/>
      <c r="D4" s="136"/>
      <c r="E4" s="137">
        <v>1990</v>
      </c>
      <c r="F4" s="138">
        <v>1991</v>
      </c>
    </row>
    <row r="5" spans="1:6" s="14" customFormat="1" ht="21.6" customHeight="1" x14ac:dyDescent="0.3">
      <c r="A5" s="74">
        <v>2</v>
      </c>
      <c r="B5" s="136" t="s">
        <v>172</v>
      </c>
      <c r="C5" s="136"/>
      <c r="D5" s="136"/>
      <c r="E5" s="137">
        <v>1993</v>
      </c>
      <c r="F5" s="138">
        <v>1994</v>
      </c>
    </row>
    <row r="6" spans="1:6" s="14" customFormat="1" ht="21.6" customHeight="1" x14ac:dyDescent="0.3">
      <c r="A6" s="74">
        <v>3</v>
      </c>
      <c r="B6" s="136" t="s">
        <v>173</v>
      </c>
      <c r="C6" s="136"/>
      <c r="D6" s="136"/>
      <c r="E6" s="137">
        <v>2014</v>
      </c>
      <c r="F6" s="138">
        <v>2016</v>
      </c>
    </row>
    <row r="7" spans="1:6" s="14" customFormat="1" ht="21.6" customHeight="1" x14ac:dyDescent="0.3">
      <c r="A7" s="74">
        <v>4</v>
      </c>
      <c r="B7" s="136" t="s">
        <v>174</v>
      </c>
      <c r="C7" s="136"/>
      <c r="D7" s="136"/>
      <c r="E7" s="137">
        <v>2015</v>
      </c>
      <c r="F7" s="138">
        <v>2016</v>
      </c>
    </row>
    <row r="8" spans="1:6" s="14" customFormat="1" ht="21.6" customHeight="1" x14ac:dyDescent="0.3">
      <c r="A8" s="74">
        <v>5</v>
      </c>
      <c r="B8" s="136" t="s">
        <v>175</v>
      </c>
      <c r="C8" s="136"/>
      <c r="D8" s="136"/>
      <c r="E8" s="137">
        <v>2016</v>
      </c>
      <c r="F8" s="138">
        <v>2017</v>
      </c>
    </row>
    <row r="9" spans="1:6" s="14" customFormat="1" ht="21.6" customHeight="1" x14ac:dyDescent="0.3">
      <c r="A9" s="74">
        <v>6</v>
      </c>
      <c r="B9" s="136" t="s">
        <v>176</v>
      </c>
      <c r="C9" s="136"/>
      <c r="D9" s="136"/>
      <c r="E9" s="137">
        <v>2017</v>
      </c>
      <c r="F9" s="138">
        <v>2019</v>
      </c>
    </row>
    <row r="10" spans="1:6" s="14" customFormat="1" ht="21.6" customHeight="1" x14ac:dyDescent="0.3">
      <c r="A10" s="74">
        <v>7</v>
      </c>
      <c r="B10" s="136" t="s">
        <v>177</v>
      </c>
      <c r="C10" s="136"/>
      <c r="D10" s="136"/>
      <c r="E10" s="137">
        <v>2018</v>
      </c>
      <c r="F10" s="138">
        <v>2019</v>
      </c>
    </row>
    <row r="11" spans="1:6" s="14" customFormat="1" ht="21.6" customHeight="1" x14ac:dyDescent="0.3">
      <c r="A11" s="74">
        <v>8</v>
      </c>
      <c r="B11" s="136" t="s">
        <v>178</v>
      </c>
      <c r="C11" s="136"/>
      <c r="D11" s="136"/>
      <c r="E11" s="137">
        <v>2021</v>
      </c>
      <c r="F11" s="138"/>
    </row>
    <row r="12" spans="1:6" s="14" customFormat="1" ht="21.6" customHeight="1" x14ac:dyDescent="0.3">
      <c r="A12" s="74">
        <v>9</v>
      </c>
      <c r="B12" s="136"/>
      <c r="C12" s="136"/>
      <c r="D12" s="136"/>
      <c r="E12" s="137"/>
      <c r="F12" s="138"/>
    </row>
    <row r="13" spans="1:6" s="14" customFormat="1" ht="21.6" customHeight="1" x14ac:dyDescent="0.3">
      <c r="A13" s="74">
        <v>10</v>
      </c>
      <c r="B13" s="136"/>
      <c r="C13" s="136"/>
      <c r="D13" s="136"/>
      <c r="E13" s="137"/>
      <c r="F13" s="138"/>
    </row>
    <row r="14" spans="1:6" s="14" customFormat="1" ht="21.6" customHeight="1" x14ac:dyDescent="0.3">
      <c r="A14" s="74">
        <v>11</v>
      </c>
      <c r="B14" s="136"/>
      <c r="C14" s="136"/>
      <c r="D14" s="136"/>
      <c r="E14" s="137"/>
      <c r="F14" s="138"/>
    </row>
    <row r="15" spans="1:6" s="14" customFormat="1" ht="21.6" customHeight="1" x14ac:dyDescent="0.3">
      <c r="A15" s="74">
        <v>12</v>
      </c>
      <c r="B15" s="136"/>
      <c r="C15" s="136"/>
      <c r="D15" s="136"/>
      <c r="E15" s="137"/>
      <c r="F15" s="138"/>
    </row>
    <row r="16" spans="1:6" s="14" customFormat="1" ht="21.6" customHeight="1" x14ac:dyDescent="0.3">
      <c r="A16" s="74">
        <v>13</v>
      </c>
      <c r="B16" s="136"/>
      <c r="C16" s="136"/>
      <c r="D16" s="136"/>
      <c r="E16" s="137"/>
      <c r="F16" s="138"/>
    </row>
    <row r="17" spans="1:6" s="14" customFormat="1" ht="21.6" customHeight="1" x14ac:dyDescent="0.3">
      <c r="A17" s="74">
        <v>14</v>
      </c>
      <c r="B17" s="136"/>
      <c r="C17" s="136"/>
      <c r="D17" s="136"/>
      <c r="E17" s="137"/>
      <c r="F17" s="138"/>
    </row>
    <row r="18" spans="1:6" s="14" customFormat="1" ht="21.6" customHeight="1" x14ac:dyDescent="0.3">
      <c r="A18" s="74">
        <v>15</v>
      </c>
      <c r="B18" s="136"/>
      <c r="C18" s="136"/>
      <c r="D18" s="136"/>
      <c r="E18" s="137"/>
      <c r="F18" s="138"/>
    </row>
    <row r="19" spans="1:6" s="14" customFormat="1" ht="21.6" customHeight="1" x14ac:dyDescent="0.3">
      <c r="A19" s="74">
        <v>16</v>
      </c>
      <c r="B19" s="136"/>
      <c r="C19" s="136"/>
      <c r="D19" s="136"/>
      <c r="E19" s="137"/>
      <c r="F19" s="138"/>
    </row>
    <row r="20" spans="1:6" s="14" customFormat="1" ht="21.6" customHeight="1" x14ac:dyDescent="0.3">
      <c r="A20" s="74">
        <v>17</v>
      </c>
      <c r="B20" s="136"/>
      <c r="C20" s="136"/>
      <c r="D20" s="136"/>
      <c r="E20" s="137"/>
      <c r="F20" s="138"/>
    </row>
    <row r="21" spans="1:6" s="14" customFormat="1" ht="21.6" customHeight="1" x14ac:dyDescent="0.3">
      <c r="A21" s="74">
        <v>18</v>
      </c>
      <c r="B21" s="136"/>
      <c r="C21" s="136"/>
      <c r="D21" s="136"/>
      <c r="E21" s="137"/>
      <c r="F21" s="138"/>
    </row>
    <row r="22" spans="1:6" s="14" customFormat="1" ht="21.6" customHeight="1" x14ac:dyDescent="0.3">
      <c r="A22" s="74">
        <v>19</v>
      </c>
      <c r="B22" s="136"/>
      <c r="C22" s="136"/>
      <c r="D22" s="136"/>
      <c r="E22" s="137"/>
      <c r="F22" s="138"/>
    </row>
    <row r="23" spans="1:6" s="14" customFormat="1" ht="21.6" customHeight="1" x14ac:dyDescent="0.3">
      <c r="A23" s="74">
        <v>20</v>
      </c>
      <c r="B23" s="136"/>
      <c r="C23" s="136"/>
      <c r="D23" s="136"/>
      <c r="E23" s="137"/>
      <c r="F23" s="138"/>
    </row>
    <row r="24" spans="1:6" s="14" customFormat="1" ht="21.6" customHeight="1" x14ac:dyDescent="0.3">
      <c r="A24" s="74">
        <v>21</v>
      </c>
      <c r="B24" s="136"/>
      <c r="C24" s="136"/>
      <c r="D24" s="136"/>
      <c r="E24" s="137"/>
      <c r="F24" s="138"/>
    </row>
    <row r="25" spans="1:6" s="14" customFormat="1" ht="21.6" customHeight="1" x14ac:dyDescent="0.3">
      <c r="A25" s="74">
        <v>22</v>
      </c>
      <c r="B25" s="136"/>
      <c r="C25" s="136"/>
      <c r="D25" s="136"/>
      <c r="E25" s="137"/>
      <c r="F25" s="138"/>
    </row>
    <row r="26" spans="1:6" s="14" customFormat="1" ht="21.6" customHeight="1" x14ac:dyDescent="0.3">
      <c r="A26" s="74">
        <v>23</v>
      </c>
      <c r="B26" s="136"/>
      <c r="C26" s="136"/>
      <c r="D26" s="136"/>
      <c r="E26" s="137"/>
      <c r="F26" s="138"/>
    </row>
    <row r="27" spans="1:6" s="14" customFormat="1" ht="21.6" customHeight="1" x14ac:dyDescent="0.3">
      <c r="A27" s="74">
        <v>24</v>
      </c>
      <c r="B27" s="136"/>
      <c r="C27" s="136"/>
      <c r="D27" s="136"/>
      <c r="E27" s="137"/>
      <c r="F27" s="138"/>
    </row>
    <row r="28" spans="1:6" s="14" customFormat="1" ht="21.6" customHeight="1" x14ac:dyDescent="0.3">
      <c r="A28" s="74">
        <v>25</v>
      </c>
      <c r="B28" s="136"/>
      <c r="C28" s="136"/>
      <c r="D28" s="136"/>
      <c r="E28" s="137"/>
      <c r="F28" s="138"/>
    </row>
    <row r="29" spans="1:6" s="14" customFormat="1" ht="21.6" customHeight="1" x14ac:dyDescent="0.3">
      <c r="A29" s="74">
        <v>26</v>
      </c>
      <c r="B29" s="136"/>
      <c r="C29" s="136"/>
      <c r="D29" s="136"/>
      <c r="E29" s="137"/>
      <c r="F29" s="138"/>
    </row>
    <row r="30" spans="1:6" ht="21.6" customHeight="1" x14ac:dyDescent="0.3">
      <c r="A30" s="74">
        <v>26</v>
      </c>
      <c r="B30" s="139"/>
      <c r="C30" s="139"/>
      <c r="D30" s="139"/>
      <c r="E30" s="140"/>
      <c r="F30" s="141"/>
    </row>
    <row r="31" spans="1:6" ht="21.6" customHeight="1" x14ac:dyDescent="0.3">
      <c r="A31" s="74">
        <v>27</v>
      </c>
      <c r="B31" s="139"/>
      <c r="C31" s="139"/>
      <c r="D31" s="139"/>
      <c r="E31" s="140"/>
      <c r="F31" s="141"/>
    </row>
    <row r="32" spans="1:6" ht="21.6" customHeight="1" x14ac:dyDescent="0.25"/>
    <row r="33" ht="11.25" customHeight="1" x14ac:dyDescent="0.25"/>
    <row r="34" ht="11.25" customHeight="1" x14ac:dyDescent="0.25"/>
  </sheetData>
  <sheetProtection algorithmName="SHA-512" hashValue="sBjTer1tSqb/NQHD0hEE+CTy3L/NHzKW2K4a2qWk0vag/9iq8xCI6yrzJcjitjgu5qYTx0nteM0riFfV0+FopA==" saltValue="k8PnNkQhALuoQZ+DNEdEdA==" spinCount="100000" sheet="1" objects="1" scenarios="1" selectLockedCells="1"/>
  <pageMargins left="0.51041666666666663" right="0.5" top="0.75" bottom="0.75" header="0.3" footer="0.3"/>
  <pageSetup orientation="portrait" horizontalDpi="0" verticalDpi="0" r:id="rId1"/>
  <headerFooter>
    <oddHeader>&amp;L&amp;20&amp;KFF0000Metropolis #17&amp;R&amp;20&amp;KFF0000 2025</oddHeader>
    <oddFooter>&amp;CPage 4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AB81-8980-49A6-8635-8AA014A5765C}">
  <dimension ref="A1:E32"/>
  <sheetViews>
    <sheetView view="pageLayout" zoomScaleNormal="100" workbookViewId="0">
      <selection activeCell="D9" sqref="D9"/>
    </sheetView>
  </sheetViews>
  <sheetFormatPr defaultRowHeight="15" x14ac:dyDescent="0.25"/>
  <cols>
    <col min="1" max="1" width="17.140625" style="13" customWidth="1"/>
    <col min="2" max="2" width="34.42578125" style="117" customWidth="1"/>
    <col min="3" max="3" width="13.42578125" style="13" customWidth="1"/>
    <col min="4" max="4" width="18.7109375" style="114" customWidth="1"/>
    <col min="5" max="5" width="11.7109375" style="13" customWidth="1"/>
    <col min="6" max="16384" width="9.140625" style="13"/>
  </cols>
  <sheetData>
    <row r="1" spans="1:5" customFormat="1" x14ac:dyDescent="0.25">
      <c r="A1" s="33"/>
      <c r="B1" s="115"/>
      <c r="D1" s="33"/>
    </row>
    <row r="2" spans="1:5" s="14" customFormat="1" ht="57" x14ac:dyDescent="0.35">
      <c r="A2" s="83" t="s">
        <v>25</v>
      </c>
      <c r="B2" s="116" t="s">
        <v>52</v>
      </c>
      <c r="C2" s="84" t="s">
        <v>53</v>
      </c>
      <c r="D2" s="113">
        <f>SUM(A5:A31)</f>
        <v>0</v>
      </c>
      <c r="E2" s="111" t="s">
        <v>109</v>
      </c>
    </row>
    <row r="3" spans="1:5" s="14" customFormat="1" ht="23.25" x14ac:dyDescent="0.35">
      <c r="A3" s="78"/>
      <c r="B3" s="116"/>
      <c r="D3" s="112"/>
      <c r="E3" s="112" t="s">
        <v>110</v>
      </c>
    </row>
    <row r="4" spans="1:5" s="14" customFormat="1" ht="23.25" customHeight="1" x14ac:dyDescent="0.3">
      <c r="A4" s="81" t="s">
        <v>51</v>
      </c>
      <c r="B4" s="82" t="s">
        <v>29</v>
      </c>
      <c r="C4" s="73"/>
      <c r="D4" s="79"/>
    </row>
    <row r="5" spans="1:5" s="14" customFormat="1" ht="21.6" customHeight="1" x14ac:dyDescent="0.3">
      <c r="A5" s="142"/>
      <c r="B5" s="143"/>
      <c r="C5" s="136"/>
      <c r="D5" s="138"/>
      <c r="E5" s="144"/>
    </row>
    <row r="6" spans="1:5" s="14" customFormat="1" ht="21.6" customHeight="1" x14ac:dyDescent="0.3">
      <c r="A6" s="142"/>
      <c r="B6" s="143"/>
      <c r="C6" s="136"/>
      <c r="D6" s="138"/>
      <c r="E6" s="144"/>
    </row>
    <row r="7" spans="1:5" s="14" customFormat="1" ht="21.6" customHeight="1" x14ac:dyDescent="0.3">
      <c r="A7" s="142"/>
      <c r="B7" s="143"/>
      <c r="C7" s="145"/>
      <c r="D7" s="138"/>
      <c r="E7" s="144"/>
    </row>
    <row r="8" spans="1:5" s="14" customFormat="1" ht="21.6" customHeight="1" x14ac:dyDescent="0.3">
      <c r="A8" s="142"/>
      <c r="B8" s="143"/>
      <c r="C8" s="136"/>
      <c r="D8" s="138"/>
      <c r="E8" s="144"/>
    </row>
    <row r="9" spans="1:5" s="14" customFormat="1" ht="21.6" customHeight="1" x14ac:dyDescent="0.3">
      <c r="A9" s="142"/>
      <c r="B9" s="143"/>
      <c r="C9" s="136"/>
      <c r="D9" s="138"/>
      <c r="E9" s="144"/>
    </row>
    <row r="10" spans="1:5" s="14" customFormat="1" ht="21.6" customHeight="1" x14ac:dyDescent="0.3">
      <c r="A10" s="142"/>
      <c r="B10" s="143"/>
      <c r="C10" s="136"/>
      <c r="D10" s="138"/>
      <c r="E10" s="144"/>
    </row>
    <row r="11" spans="1:5" s="14" customFormat="1" ht="21.6" customHeight="1" x14ac:dyDescent="0.3">
      <c r="A11" s="142"/>
      <c r="B11" s="143"/>
      <c r="C11" s="136"/>
      <c r="D11" s="138"/>
      <c r="E11" s="144"/>
    </row>
    <row r="12" spans="1:5" s="14" customFormat="1" ht="21.6" customHeight="1" x14ac:dyDescent="0.3">
      <c r="A12" s="142"/>
      <c r="B12" s="143"/>
      <c r="C12" s="136"/>
      <c r="D12" s="138"/>
      <c r="E12" s="144"/>
    </row>
    <row r="13" spans="1:5" s="14" customFormat="1" ht="21.6" customHeight="1" x14ac:dyDescent="0.3">
      <c r="A13" s="142"/>
      <c r="B13" s="143"/>
      <c r="C13" s="136"/>
      <c r="D13" s="138"/>
      <c r="E13" s="144"/>
    </row>
    <row r="14" spans="1:5" s="14" customFormat="1" ht="21.6" customHeight="1" x14ac:dyDescent="0.3">
      <c r="A14" s="142"/>
      <c r="B14" s="143"/>
      <c r="C14" s="136"/>
      <c r="D14" s="138"/>
      <c r="E14" s="144"/>
    </row>
    <row r="15" spans="1:5" s="14" customFormat="1" ht="21.6" customHeight="1" x14ac:dyDescent="0.3">
      <c r="A15" s="142"/>
      <c r="B15" s="143"/>
      <c r="C15" s="136"/>
      <c r="D15" s="138"/>
      <c r="E15" s="144"/>
    </row>
    <row r="16" spans="1:5" s="14" customFormat="1" ht="21.6" customHeight="1" x14ac:dyDescent="0.3">
      <c r="A16" s="142"/>
      <c r="B16" s="143"/>
      <c r="C16" s="136"/>
      <c r="D16" s="138"/>
      <c r="E16" s="144"/>
    </row>
    <row r="17" spans="1:5" s="14" customFormat="1" ht="21.6" customHeight="1" x14ac:dyDescent="0.3">
      <c r="A17" s="142"/>
      <c r="B17" s="143"/>
      <c r="C17" s="136"/>
      <c r="D17" s="138"/>
      <c r="E17" s="144"/>
    </row>
    <row r="18" spans="1:5" s="14" customFormat="1" ht="21.6" customHeight="1" x14ac:dyDescent="0.3">
      <c r="A18" s="142"/>
      <c r="B18" s="143"/>
      <c r="C18" s="136"/>
      <c r="D18" s="138"/>
      <c r="E18" s="144"/>
    </row>
    <row r="19" spans="1:5" s="14" customFormat="1" ht="21.6" customHeight="1" x14ac:dyDescent="0.3">
      <c r="A19" s="142"/>
      <c r="B19" s="143"/>
      <c r="C19" s="136"/>
      <c r="D19" s="138"/>
      <c r="E19" s="144"/>
    </row>
    <row r="20" spans="1:5" s="14" customFormat="1" ht="21.6" customHeight="1" x14ac:dyDescent="0.3">
      <c r="A20" s="142"/>
      <c r="B20" s="143"/>
      <c r="C20" s="136"/>
      <c r="D20" s="138"/>
      <c r="E20" s="144"/>
    </row>
    <row r="21" spans="1:5" s="14" customFormat="1" ht="21.6" customHeight="1" x14ac:dyDescent="0.3">
      <c r="A21" s="142"/>
      <c r="B21" s="143"/>
      <c r="C21" s="136"/>
      <c r="D21" s="138"/>
      <c r="E21" s="144"/>
    </row>
    <row r="22" spans="1:5" s="14" customFormat="1" ht="21.6" customHeight="1" x14ac:dyDescent="0.3">
      <c r="A22" s="142"/>
      <c r="B22" s="143"/>
      <c r="C22" s="136"/>
      <c r="D22" s="138"/>
      <c r="E22" s="144"/>
    </row>
    <row r="23" spans="1:5" s="14" customFormat="1" ht="21.6" customHeight="1" x14ac:dyDescent="0.3">
      <c r="A23" s="142"/>
      <c r="B23" s="143"/>
      <c r="C23" s="136"/>
      <c r="D23" s="138"/>
      <c r="E23" s="144"/>
    </row>
    <row r="24" spans="1:5" s="14" customFormat="1" ht="21.6" customHeight="1" x14ac:dyDescent="0.3">
      <c r="A24" s="142"/>
      <c r="B24" s="143"/>
      <c r="C24" s="136"/>
      <c r="D24" s="138"/>
      <c r="E24" s="144"/>
    </row>
    <row r="25" spans="1:5" s="14" customFormat="1" ht="21.6" customHeight="1" x14ac:dyDescent="0.3">
      <c r="A25" s="142"/>
      <c r="B25" s="143"/>
      <c r="C25" s="136"/>
      <c r="D25" s="138"/>
      <c r="E25" s="144"/>
    </row>
    <row r="26" spans="1:5" s="14" customFormat="1" ht="21.6" customHeight="1" x14ac:dyDescent="0.3">
      <c r="A26" s="142"/>
      <c r="B26" s="143"/>
      <c r="C26" s="136"/>
      <c r="D26" s="138"/>
      <c r="E26" s="144"/>
    </row>
    <row r="27" spans="1:5" s="14" customFormat="1" ht="21.6" customHeight="1" x14ac:dyDescent="0.3">
      <c r="A27" s="142"/>
      <c r="B27" s="143"/>
      <c r="C27" s="136"/>
      <c r="D27" s="138"/>
      <c r="E27" s="144"/>
    </row>
    <row r="28" spans="1:5" s="14" customFormat="1" ht="21.6" customHeight="1" x14ac:dyDescent="0.3">
      <c r="A28" s="142"/>
      <c r="B28" s="143"/>
      <c r="C28" s="136"/>
      <c r="D28" s="138"/>
      <c r="E28" s="144"/>
    </row>
    <row r="29" spans="1:5" s="14" customFormat="1" ht="21.6" customHeight="1" x14ac:dyDescent="0.3">
      <c r="A29" s="142"/>
      <c r="B29" s="143"/>
      <c r="C29" s="136"/>
      <c r="D29" s="138"/>
      <c r="E29" s="144"/>
    </row>
    <row r="30" spans="1:5" customFormat="1" ht="21.6" customHeight="1" x14ac:dyDescent="0.25">
      <c r="A30" s="146"/>
      <c r="B30" s="147"/>
      <c r="C30" s="139"/>
      <c r="D30" s="141"/>
      <c r="E30" s="148"/>
    </row>
    <row r="31" spans="1:5" customFormat="1" ht="21.6" customHeight="1" x14ac:dyDescent="0.25">
      <c r="A31" s="146"/>
      <c r="B31" s="147"/>
      <c r="C31" s="139"/>
      <c r="D31" s="141"/>
      <c r="E31" s="148"/>
    </row>
    <row r="32" spans="1:5" customFormat="1" x14ac:dyDescent="0.25">
      <c r="A32" s="33"/>
      <c r="B32" s="115"/>
      <c r="D32" s="33"/>
    </row>
  </sheetData>
  <sheetProtection algorithmName="SHA-512" hashValue="j80e8TcqeM2Z66n10n/RNc/6PxvsQECK1wc9lzuYEOxXX6aIfa1KtP22uEM1Q21reINglZv0tRSrMbUcuIu5Rw==" saltValue="aMht/thNz5wk6qlF9ioWVQ==" spinCount="100000" sheet="1" objects="1" scenarios="1" selectLockedCells="1"/>
  <pageMargins left="0.48958333333333331" right="0.5" top="0.75" bottom="0.75" header="0.3" footer="0.3"/>
  <pageSetup orientation="portrait" horizontalDpi="2400" r:id="rId1"/>
  <headerFooter>
    <oddHeader>&amp;L&amp;20&amp;KFF0000Metropolis #17&amp;R&amp;20 &amp;KFF00002025</oddHeader>
    <oddFooter>&amp;CPage 5 of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59C-8BDA-4351-A7BC-7D2E39E242D8}">
  <dimension ref="A1:E31"/>
  <sheetViews>
    <sheetView view="pageLayout" zoomScale="84" zoomScaleNormal="100" zoomScalePageLayoutView="84" workbookViewId="0">
      <selection activeCell="A15" sqref="A15"/>
    </sheetView>
  </sheetViews>
  <sheetFormatPr defaultRowHeight="15" x14ac:dyDescent="0.25"/>
  <cols>
    <col min="1" max="1" width="26.140625" customWidth="1"/>
    <col min="2" max="2" width="5.140625" customWidth="1"/>
    <col min="3" max="3" width="24.7109375" customWidth="1"/>
    <col min="4" max="4" width="10.140625" customWidth="1"/>
    <col min="5" max="5" width="29.42578125" customWidth="1"/>
    <col min="6" max="6" width="3.5703125" customWidth="1"/>
    <col min="7" max="7" width="12.42578125" customWidth="1"/>
    <col min="8" max="8" width="9.28515625" customWidth="1"/>
  </cols>
  <sheetData>
    <row r="1" spans="1:5" s="85" customFormat="1" ht="23.25" x14ac:dyDescent="0.35">
      <c r="A1" s="86" t="s">
        <v>55</v>
      </c>
      <c r="C1" s="86"/>
    </row>
    <row r="2" spans="1:5" s="14" customFormat="1" ht="18.75" x14ac:dyDescent="0.3"/>
    <row r="3" spans="1:5" s="14" customFormat="1" ht="23.25" x14ac:dyDescent="0.35">
      <c r="A3" s="88" t="s">
        <v>56</v>
      </c>
      <c r="B3" s="87"/>
    </row>
    <row r="4" spans="1:5" s="14" customFormat="1" ht="60" customHeight="1" x14ac:dyDescent="0.3">
      <c r="A4" s="73" t="s">
        <v>26</v>
      </c>
      <c r="B4" s="73" t="s">
        <v>27</v>
      </c>
      <c r="C4" s="81" t="s">
        <v>28</v>
      </c>
      <c r="D4" s="80" t="s">
        <v>128</v>
      </c>
      <c r="E4" s="79" t="s">
        <v>126</v>
      </c>
    </row>
    <row r="5" spans="1:5" s="14" customFormat="1" ht="18.75" x14ac:dyDescent="0.3">
      <c r="A5" s="136"/>
      <c r="B5" s="144"/>
      <c r="C5" s="136"/>
      <c r="D5" s="144"/>
      <c r="E5" s="136"/>
    </row>
    <row r="6" spans="1:5" s="14" customFormat="1" ht="18.75" x14ac:dyDescent="0.3">
      <c r="A6" s="149"/>
      <c r="B6" s="150"/>
      <c r="C6" s="149"/>
      <c r="D6" s="150"/>
      <c r="E6" s="149"/>
    </row>
    <row r="7" spans="1:5" s="14" customFormat="1" ht="18.75" x14ac:dyDescent="0.3">
      <c r="A7" s="151"/>
      <c r="B7" s="144"/>
      <c r="C7" s="151"/>
      <c r="D7" s="144"/>
      <c r="E7" s="151"/>
    </row>
    <row r="8" spans="1:5" s="14" customFormat="1" ht="18.75" x14ac:dyDescent="0.3">
      <c r="A8" s="149"/>
      <c r="B8" s="150"/>
      <c r="C8" s="149"/>
      <c r="D8" s="150"/>
      <c r="E8" s="149"/>
    </row>
    <row r="9" spans="1:5" s="14" customFormat="1" ht="18.75" x14ac:dyDescent="0.3">
      <c r="A9" s="151"/>
      <c r="B9" s="144"/>
      <c r="C9" s="151"/>
      <c r="D9" s="144"/>
      <c r="E9" s="151"/>
    </row>
    <row r="10" spans="1:5" s="14" customFormat="1" ht="18.75" x14ac:dyDescent="0.3">
      <c r="A10" s="149"/>
      <c r="B10" s="150"/>
      <c r="C10" s="149"/>
      <c r="D10" s="150"/>
      <c r="E10" s="149"/>
    </row>
    <row r="11" spans="1:5" s="14" customFormat="1" ht="18.75" x14ac:dyDescent="0.3">
      <c r="A11" s="151"/>
      <c r="B11" s="144"/>
      <c r="C11" s="151"/>
      <c r="D11" s="144"/>
      <c r="E11" s="151"/>
    </row>
    <row r="12" spans="1:5" s="14" customFormat="1" ht="18.75" x14ac:dyDescent="0.3">
      <c r="A12" s="91" t="s">
        <v>59</v>
      </c>
      <c r="B12" s="91"/>
      <c r="C12" s="91"/>
      <c r="D12" s="150"/>
      <c r="E12" s="91"/>
    </row>
    <row r="13" spans="1:5" s="14" customFormat="1" ht="27.75" customHeight="1" x14ac:dyDescent="0.35">
      <c r="A13" s="88" t="s">
        <v>146</v>
      </c>
    </row>
    <row r="14" spans="1:5" s="14" customFormat="1" ht="57.75" customHeight="1" x14ac:dyDescent="0.3">
      <c r="A14" s="73" t="s">
        <v>26</v>
      </c>
      <c r="B14" s="73" t="s">
        <v>27</v>
      </c>
      <c r="C14" s="81" t="s">
        <v>61</v>
      </c>
      <c r="D14" s="80" t="s">
        <v>128</v>
      </c>
      <c r="E14" s="79" t="s">
        <v>126</v>
      </c>
    </row>
    <row r="15" spans="1:5" s="14" customFormat="1" ht="18.75" x14ac:dyDescent="0.3">
      <c r="A15" s="149"/>
      <c r="B15" s="152"/>
      <c r="C15" s="149"/>
      <c r="D15" s="152"/>
      <c r="E15" s="149"/>
    </row>
    <row r="16" spans="1:5" s="14" customFormat="1" ht="18.75" x14ac:dyDescent="0.3">
      <c r="A16" s="151"/>
      <c r="B16" s="153"/>
      <c r="C16" s="151"/>
      <c r="D16" s="153"/>
      <c r="E16" s="151"/>
    </row>
    <row r="17" spans="1:5" s="14" customFormat="1" ht="18.75" x14ac:dyDescent="0.3">
      <c r="A17" s="149"/>
      <c r="B17" s="152"/>
      <c r="C17" s="149"/>
      <c r="D17" s="152"/>
      <c r="E17" s="149"/>
    </row>
    <row r="18" spans="1:5" s="14" customFormat="1" ht="22.5" customHeight="1" x14ac:dyDescent="0.35">
      <c r="A18" s="88" t="s">
        <v>135</v>
      </c>
    </row>
    <row r="19" spans="1:5" s="14" customFormat="1" ht="22.5" customHeight="1" x14ac:dyDescent="0.3">
      <c r="A19" s="73" t="s">
        <v>26</v>
      </c>
      <c r="B19" s="73" t="s">
        <v>27</v>
      </c>
      <c r="C19" s="81" t="s">
        <v>28</v>
      </c>
      <c r="D19" s="80"/>
      <c r="E19" s="82" t="s">
        <v>126</v>
      </c>
    </row>
    <row r="20" spans="1:5" s="14" customFormat="1" ht="18.75" x14ac:dyDescent="0.3">
      <c r="A20" s="149"/>
      <c r="B20" s="152"/>
      <c r="C20" s="149"/>
      <c r="D20" s="154"/>
      <c r="E20" s="149"/>
    </row>
    <row r="21" spans="1:5" s="14" customFormat="1" ht="18.75" x14ac:dyDescent="0.3">
      <c r="A21" s="136"/>
      <c r="B21" s="144"/>
      <c r="C21" s="136"/>
      <c r="D21" s="155"/>
      <c r="E21" s="136"/>
    </row>
    <row r="22" spans="1:5" s="14" customFormat="1" ht="18.75" x14ac:dyDescent="0.3">
      <c r="A22" s="149"/>
      <c r="B22" s="152"/>
      <c r="C22" s="149"/>
      <c r="D22" s="154"/>
      <c r="E22" s="149"/>
    </row>
    <row r="23" spans="1:5" s="14" customFormat="1" ht="23.25" x14ac:dyDescent="0.35">
      <c r="A23" s="88" t="s">
        <v>147</v>
      </c>
    </row>
    <row r="24" spans="1:5" s="14" customFormat="1" ht="18.75" x14ac:dyDescent="0.3">
      <c r="A24" s="73" t="s">
        <v>26</v>
      </c>
      <c r="B24" s="73"/>
      <c r="C24" s="73" t="s">
        <v>60</v>
      </c>
      <c r="D24" s="73"/>
      <c r="E24" s="73"/>
    </row>
    <row r="25" spans="1:5" s="14" customFormat="1" ht="18.75" x14ac:dyDescent="0.3">
      <c r="A25" s="151"/>
      <c r="B25" s="156"/>
      <c r="C25" s="155"/>
      <c r="D25" s="136"/>
      <c r="E25" s="151"/>
    </row>
    <row r="26" spans="1:5" s="14" customFormat="1" ht="18.75" x14ac:dyDescent="0.3">
      <c r="A26" s="149"/>
      <c r="B26" s="157"/>
      <c r="C26" s="154"/>
      <c r="D26" s="158"/>
      <c r="E26" s="149"/>
    </row>
    <row r="27" spans="1:5" s="14" customFormat="1" ht="23.25" x14ac:dyDescent="0.35">
      <c r="A27" s="88" t="s">
        <v>54</v>
      </c>
    </row>
    <row r="28" spans="1:5" s="14" customFormat="1" ht="18.75" x14ac:dyDescent="0.3">
      <c r="A28" s="73" t="s">
        <v>26</v>
      </c>
      <c r="B28" s="73"/>
      <c r="C28" s="73" t="s">
        <v>60</v>
      </c>
      <c r="D28" s="73"/>
      <c r="E28" s="73"/>
    </row>
    <row r="29" spans="1:5" s="14" customFormat="1" ht="18.75" x14ac:dyDescent="0.3">
      <c r="A29" s="151"/>
      <c r="B29" s="151"/>
      <c r="C29" s="155"/>
      <c r="D29" s="151"/>
      <c r="E29" s="151"/>
    </row>
    <row r="30" spans="1:5" s="14" customFormat="1" ht="18.75" x14ac:dyDescent="0.3">
      <c r="A30" s="149"/>
      <c r="B30" s="149"/>
      <c r="C30" s="154"/>
      <c r="D30" s="149"/>
      <c r="E30" s="149"/>
    </row>
    <row r="31" spans="1:5" x14ac:dyDescent="0.25">
      <c r="A31" s="159"/>
      <c r="B31" s="159"/>
      <c r="C31" s="159"/>
      <c r="D31" s="159"/>
      <c r="E31" s="159"/>
    </row>
  </sheetData>
  <sheetProtection algorithmName="SHA-512" hashValue="gsvKIQ4sIoyirdjvGJ0c5yaxRusZP2SZ40CV5N/Ua/yD9C36HeK2Ip/Iy/7X19BSOAXp0XIHKK7Naufx62YoKw==" saltValue="CRKZRiUDHb5b6W29ZdvUnQ==" spinCount="100000" sheet="1" objects="1" scenarios="1" selectLockedCells="1"/>
  <pageMargins left="0.43402777777777779" right="0.49603174603174605" top="0.75" bottom="0.75" header="0.3" footer="0.3"/>
  <pageSetup orientation="portrait" horizontalDpi="0" verticalDpi="0" r:id="rId1"/>
  <headerFooter>
    <oddHeader>&amp;L&amp;20&amp;KFF0000Metropolis #17&amp;R&amp;20 2025</oddHeader>
    <oddFooter>&amp;CPage 6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AB2-87B5-43A6-99D1-E5C405D36593}">
  <dimension ref="A2:F41"/>
  <sheetViews>
    <sheetView view="pageLayout" zoomScaleNormal="100" workbookViewId="0">
      <selection activeCell="B6" sqref="B6"/>
    </sheetView>
  </sheetViews>
  <sheetFormatPr defaultRowHeight="15" x14ac:dyDescent="0.25"/>
  <cols>
    <col min="1" max="1" width="38.42578125" customWidth="1"/>
    <col min="2" max="2" width="7.85546875" customWidth="1"/>
    <col min="3" max="3" width="18.28515625" customWidth="1"/>
    <col min="4" max="4" width="9.140625" customWidth="1"/>
    <col min="5" max="5" width="8.7109375" customWidth="1"/>
    <col min="6" max="6" width="13.42578125" customWidth="1"/>
    <col min="7" max="7" width="5.85546875" customWidth="1"/>
  </cols>
  <sheetData>
    <row r="2" spans="1:6" s="88" customFormat="1" ht="23.25" x14ac:dyDescent="0.35">
      <c r="A2" s="88" t="s">
        <v>30</v>
      </c>
    </row>
    <row r="3" spans="1:6" s="14" customFormat="1" ht="18.75" x14ac:dyDescent="0.3">
      <c r="A3" s="73" t="s">
        <v>26</v>
      </c>
      <c r="B3" s="81" t="s">
        <v>62</v>
      </c>
      <c r="C3" s="112" t="s">
        <v>32</v>
      </c>
      <c r="D3" s="14" t="s">
        <v>63</v>
      </c>
    </row>
    <row r="4" spans="1:6" s="14" customFormat="1" ht="18.75" x14ac:dyDescent="0.3">
      <c r="A4" s="149"/>
      <c r="B4" s="150"/>
      <c r="C4" s="150"/>
      <c r="D4" s="158"/>
      <c r="E4" s="158"/>
    </row>
    <row r="5" spans="1:6" s="14" customFormat="1" ht="18.75" x14ac:dyDescent="0.3">
      <c r="A5" s="136"/>
      <c r="B5" s="144"/>
      <c r="C5" s="144"/>
      <c r="D5" s="145"/>
      <c r="E5" s="136"/>
    </row>
    <row r="6" spans="1:6" s="14" customFormat="1" ht="18.75" x14ac:dyDescent="0.3">
      <c r="A6" s="158"/>
      <c r="B6" s="150"/>
      <c r="C6" s="150"/>
      <c r="D6" s="158"/>
      <c r="E6" s="158"/>
    </row>
    <row r="7" spans="1:6" s="14" customFormat="1" ht="18.75" x14ac:dyDescent="0.3">
      <c r="A7" s="151"/>
      <c r="B7" s="144"/>
      <c r="C7" s="144"/>
      <c r="D7" s="136"/>
      <c r="E7" s="136"/>
    </row>
    <row r="8" spans="1:6" s="14" customFormat="1" ht="18.75" x14ac:dyDescent="0.3">
      <c r="A8" s="149"/>
      <c r="B8" s="150"/>
      <c r="C8" s="150"/>
      <c r="D8" s="158"/>
      <c r="E8" s="158"/>
    </row>
    <row r="9" spans="1:6" s="14" customFormat="1" ht="18.75" x14ac:dyDescent="0.3">
      <c r="A9" s="151"/>
      <c r="B9" s="144"/>
      <c r="C9" s="144"/>
      <c r="D9" s="136"/>
      <c r="E9" s="136"/>
    </row>
    <row r="10" spans="1:6" s="88" customFormat="1" ht="23.25" x14ac:dyDescent="0.35">
      <c r="A10" s="88" t="s">
        <v>122</v>
      </c>
    </row>
    <row r="11" spans="1:6" s="14" customFormat="1" ht="18.75" customHeight="1" x14ac:dyDescent="0.3">
      <c r="A11" s="73" t="s">
        <v>26</v>
      </c>
      <c r="B11" s="81" t="s">
        <v>27</v>
      </c>
      <c r="C11" s="79" t="s">
        <v>31</v>
      </c>
      <c r="D11" s="73" t="s">
        <v>32</v>
      </c>
      <c r="F11" s="14" t="s">
        <v>127</v>
      </c>
    </row>
    <row r="12" spans="1:6" s="14" customFormat="1" ht="18.75" x14ac:dyDescent="0.3">
      <c r="A12" s="160"/>
      <c r="B12" s="144"/>
      <c r="C12" s="160"/>
      <c r="D12" s="155"/>
      <c r="E12" s="160"/>
      <c r="F12" s="155"/>
    </row>
    <row r="13" spans="1:6" s="14" customFormat="1" ht="18.75" x14ac:dyDescent="0.3">
      <c r="A13" s="157"/>
      <c r="B13" s="152"/>
      <c r="C13" s="157"/>
      <c r="D13" s="154"/>
      <c r="E13" s="161"/>
      <c r="F13" s="154"/>
    </row>
    <row r="14" spans="1:6" s="14" customFormat="1" ht="18.75" x14ac:dyDescent="0.3">
      <c r="A14" s="156"/>
      <c r="B14" s="153"/>
      <c r="C14" s="156"/>
      <c r="D14" s="155"/>
      <c r="E14" s="160"/>
      <c r="F14" s="155"/>
    </row>
    <row r="15" spans="1:6" s="14" customFormat="1" ht="18.75" x14ac:dyDescent="0.3">
      <c r="A15" s="157"/>
      <c r="B15" s="152"/>
      <c r="C15" s="157"/>
      <c r="D15" s="154"/>
      <c r="E15" s="161"/>
      <c r="F15" s="154"/>
    </row>
    <row r="16" spans="1:6" s="88" customFormat="1" ht="23.25" x14ac:dyDescent="0.35">
      <c r="A16" s="88" t="s">
        <v>33</v>
      </c>
    </row>
    <row r="17" spans="1:6" s="14" customFormat="1" ht="15.75" customHeight="1" x14ac:dyDescent="0.3">
      <c r="A17" s="73" t="s">
        <v>26</v>
      </c>
      <c r="B17" s="14" t="s">
        <v>60</v>
      </c>
    </row>
    <row r="18" spans="1:6" s="14" customFormat="1" ht="18.75" x14ac:dyDescent="0.3">
      <c r="A18" s="161"/>
      <c r="B18" s="154"/>
      <c r="C18" s="158"/>
      <c r="D18" s="158"/>
      <c r="E18" s="158"/>
      <c r="F18" s="158"/>
    </row>
    <row r="19" spans="1:6" s="14" customFormat="1" ht="18.75" x14ac:dyDescent="0.3">
      <c r="A19" s="156"/>
      <c r="B19" s="155"/>
      <c r="C19" s="136"/>
      <c r="D19" s="136"/>
      <c r="E19" s="136"/>
      <c r="F19" s="136"/>
    </row>
    <row r="20" spans="1:6" s="14" customFormat="1" ht="18.75" x14ac:dyDescent="0.3">
      <c r="A20" s="157"/>
      <c r="B20" s="154"/>
      <c r="C20" s="158"/>
      <c r="D20" s="158"/>
      <c r="E20" s="158"/>
      <c r="F20" s="158"/>
    </row>
    <row r="21" spans="1:6" s="88" customFormat="1" ht="31.5" customHeight="1" x14ac:dyDescent="0.35">
      <c r="A21" s="88" t="s">
        <v>34</v>
      </c>
    </row>
    <row r="22" spans="1:6" s="14" customFormat="1" ht="18.75" x14ac:dyDescent="0.3">
      <c r="A22" s="14" t="s">
        <v>26</v>
      </c>
      <c r="B22" s="14" t="s">
        <v>60</v>
      </c>
    </row>
    <row r="23" spans="1:6" s="14" customFormat="1" ht="18.75" x14ac:dyDescent="0.3">
      <c r="A23" s="160"/>
      <c r="B23" s="155"/>
      <c r="C23" s="136"/>
      <c r="D23" s="136"/>
      <c r="E23" s="136"/>
      <c r="F23" s="136"/>
    </row>
    <row r="24" spans="1:6" s="14" customFormat="1" ht="18.75" x14ac:dyDescent="0.3">
      <c r="A24" s="161"/>
      <c r="B24" s="154"/>
      <c r="C24" s="158"/>
      <c r="D24" s="158"/>
      <c r="E24" s="158"/>
      <c r="F24" s="158"/>
    </row>
    <row r="25" spans="1:6" s="14" customFormat="1" ht="18.75" x14ac:dyDescent="0.3">
      <c r="A25" s="156"/>
      <c r="B25" s="155"/>
      <c r="C25" s="136"/>
      <c r="D25" s="136"/>
      <c r="E25" s="136"/>
      <c r="F25" s="136"/>
    </row>
    <row r="26" spans="1:6" s="88" customFormat="1" ht="23.25" x14ac:dyDescent="0.35">
      <c r="A26" s="88" t="s">
        <v>148</v>
      </c>
    </row>
    <row r="27" spans="1:6" s="14" customFormat="1" ht="18.75" x14ac:dyDescent="0.3">
      <c r="A27" s="14" t="s">
        <v>26</v>
      </c>
      <c r="B27" s="112" t="s">
        <v>62</v>
      </c>
      <c r="C27" s="121" t="s">
        <v>57</v>
      </c>
      <c r="E27" s="14" t="s">
        <v>128</v>
      </c>
    </row>
    <row r="28" spans="1:6" s="14" customFormat="1" ht="18.75" x14ac:dyDescent="0.3">
      <c r="A28" s="161"/>
      <c r="B28" s="150"/>
      <c r="C28" s="154"/>
      <c r="D28" s="158"/>
      <c r="E28" s="154"/>
      <c r="F28" s="158"/>
    </row>
    <row r="29" spans="1:6" s="14" customFormat="1" ht="18.75" x14ac:dyDescent="0.3">
      <c r="A29" s="160"/>
      <c r="B29" s="144"/>
      <c r="C29" s="155"/>
      <c r="D29" s="136"/>
      <c r="E29" s="155"/>
      <c r="F29" s="136"/>
    </row>
    <row r="30" spans="1:6" s="14" customFormat="1" ht="18.75" x14ac:dyDescent="0.3">
      <c r="A30" s="161"/>
      <c r="B30" s="150"/>
      <c r="C30" s="154"/>
      <c r="D30" s="158"/>
      <c r="E30" s="154"/>
      <c r="F30" s="158"/>
    </row>
    <row r="31" spans="1:6" s="14" customFormat="1" ht="18.75" x14ac:dyDescent="0.3">
      <c r="A31" s="160"/>
      <c r="B31" s="144"/>
      <c r="C31" s="155"/>
      <c r="D31" s="136"/>
      <c r="E31" s="155"/>
      <c r="F31" s="136"/>
    </row>
    <row r="32" spans="1:6" s="14" customFormat="1" ht="18.75" x14ac:dyDescent="0.3">
      <c r="A32" s="161"/>
      <c r="B32" s="150"/>
      <c r="C32" s="154"/>
      <c r="D32" s="158"/>
      <c r="E32" s="154"/>
      <c r="F32" s="158"/>
    </row>
    <row r="33" s="14" customFormat="1" ht="18.75" x14ac:dyDescent="0.3"/>
    <row r="34" s="14" customFormat="1" ht="18.75" x14ac:dyDescent="0.3"/>
    <row r="35" s="14" customFormat="1" ht="18.75" x14ac:dyDescent="0.3"/>
    <row r="36" s="14" customFormat="1" ht="18.75" x14ac:dyDescent="0.3"/>
    <row r="37" s="14" customFormat="1" ht="18.75" x14ac:dyDescent="0.3"/>
    <row r="38" s="14" customFormat="1" ht="18.75" x14ac:dyDescent="0.3"/>
    <row r="39" s="14" customFormat="1" ht="18.75" x14ac:dyDescent="0.3"/>
    <row r="40" s="14" customFormat="1" ht="18.75" x14ac:dyDescent="0.3"/>
    <row r="41" s="14" customFormat="1" ht="18.75" x14ac:dyDescent="0.3"/>
  </sheetData>
  <sheetProtection algorithmName="SHA-512" hashValue="4P30xB7BR8k6vxji8SsUyf334Z1rYaHe6RFAOgDN1RVqRkwwPjFt5C7A9zC9rmv2hJqli16Cbx54zB29yu+akw==" saltValue="MrOSMxjKDbsXfWUQ4C2RMg==" spinCount="100000" sheet="1" objects="1" scenarios="1" selectLockedCells="1"/>
  <pageMargins left="0.45833333333333331" right="0.48958333333333331" top="0.75" bottom="0.75" header="0.3" footer="0.3"/>
  <pageSetup orientation="portrait" horizontalDpi="0" verticalDpi="0" r:id="rId1"/>
  <headerFooter>
    <oddHeader>&amp;L&amp;20&amp;KFF0000Metropolis #17&amp;R&amp;20 &amp;KFF00002025</oddHeader>
    <oddFooter>&amp;CPage 7 of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B9F9-4A8A-41BB-B9A3-A4308356C67C}">
  <dimension ref="A1:I38"/>
  <sheetViews>
    <sheetView view="pageLayout" zoomScale="95" zoomScaleNormal="100" zoomScalePageLayoutView="95" workbookViewId="0">
      <selection activeCell="D17" sqref="D17"/>
    </sheetView>
  </sheetViews>
  <sheetFormatPr defaultRowHeight="15" x14ac:dyDescent="0.25"/>
  <cols>
    <col min="3" max="3" width="17.140625" customWidth="1"/>
    <col min="4" max="4" width="10.42578125" customWidth="1"/>
    <col min="5" max="5" width="9.140625" customWidth="1"/>
    <col min="6" max="6" width="10.85546875" customWidth="1"/>
    <col min="7" max="7" width="9.140625" customWidth="1"/>
    <col min="8" max="8" width="12.85546875" customWidth="1"/>
    <col min="9" max="9" width="7.140625" customWidth="1"/>
  </cols>
  <sheetData>
    <row r="1" spans="1:9" ht="21" x14ac:dyDescent="0.35">
      <c r="A1" s="92" t="s">
        <v>149</v>
      </c>
    </row>
    <row r="3" spans="1:9" ht="18.75" x14ac:dyDescent="0.3">
      <c r="A3" s="12" t="s">
        <v>150</v>
      </c>
    </row>
    <row r="5" spans="1:9" s="14" customFormat="1" ht="18.75" x14ac:dyDescent="0.3">
      <c r="A5" s="73" t="s">
        <v>151</v>
      </c>
      <c r="B5" s="73"/>
      <c r="C5" s="73"/>
      <c r="D5" s="154"/>
      <c r="E5" s="158"/>
      <c r="F5" s="161"/>
      <c r="G5" s="73" t="s">
        <v>152</v>
      </c>
      <c r="H5" s="154"/>
      <c r="I5" s="161"/>
    </row>
    <row r="6" spans="1:9" s="14" customFormat="1" ht="18.75" x14ac:dyDescent="0.3"/>
    <row r="7" spans="1:9" s="14" customFormat="1" ht="18.75" x14ac:dyDescent="0.3">
      <c r="A7" s="14" t="s">
        <v>35</v>
      </c>
      <c r="D7" s="14" t="s">
        <v>64</v>
      </c>
      <c r="E7" s="154"/>
      <c r="F7" s="161"/>
    </row>
    <row r="8" spans="1:9" s="14" customFormat="1" ht="18.75" x14ac:dyDescent="0.3">
      <c r="A8" s="122" t="s">
        <v>80</v>
      </c>
    </row>
    <row r="9" spans="1:9" s="14" customFormat="1" ht="18.75" x14ac:dyDescent="0.3">
      <c r="A9" s="14" t="s">
        <v>78</v>
      </c>
      <c r="D9" s="14" t="s">
        <v>64</v>
      </c>
    </row>
    <row r="10" spans="1:9" s="14" customFormat="1" ht="18.75" x14ac:dyDescent="0.3">
      <c r="A10" s="89" t="s">
        <v>14</v>
      </c>
      <c r="B10" s="75"/>
      <c r="C10" s="77"/>
      <c r="D10" s="154"/>
      <c r="E10" s="161"/>
    </row>
    <row r="11" spans="1:9" s="14" customFormat="1" ht="18.75" x14ac:dyDescent="0.3">
      <c r="A11" s="89" t="s">
        <v>15</v>
      </c>
      <c r="B11" s="75"/>
      <c r="C11" s="77"/>
      <c r="D11" s="154"/>
      <c r="E11" s="161"/>
    </row>
    <row r="12" spans="1:9" s="14" customFormat="1" ht="18.75" x14ac:dyDescent="0.3">
      <c r="A12" s="89" t="s">
        <v>16</v>
      </c>
      <c r="B12" s="75"/>
      <c r="C12" s="77"/>
      <c r="D12" s="154"/>
      <c r="E12" s="161"/>
    </row>
    <row r="15" spans="1:9" ht="18.75" x14ac:dyDescent="0.3">
      <c r="A15" s="87" t="s">
        <v>36</v>
      </c>
    </row>
    <row r="16" spans="1:9" ht="18.75" x14ac:dyDescent="0.3">
      <c r="A16" s="87"/>
    </row>
    <row r="17" spans="1:9" s="14" customFormat="1" ht="18.75" x14ac:dyDescent="0.3">
      <c r="A17" s="73" t="s">
        <v>79</v>
      </c>
      <c r="B17" s="73"/>
      <c r="C17" s="73"/>
      <c r="D17" s="154"/>
      <c r="E17" s="158"/>
      <c r="F17" s="161"/>
      <c r="G17" s="73" t="s">
        <v>152</v>
      </c>
      <c r="H17" s="154"/>
      <c r="I17" s="161"/>
    </row>
    <row r="18" spans="1:9" s="14" customFormat="1" ht="18.75" x14ac:dyDescent="0.3">
      <c r="A18" s="89" t="s">
        <v>65</v>
      </c>
      <c r="B18" s="75"/>
      <c r="C18" s="75"/>
      <c r="D18" s="76" t="s">
        <v>64</v>
      </c>
      <c r="E18" s="154"/>
      <c r="F18" s="161"/>
      <c r="G18" s="93"/>
      <c r="H18" s="91"/>
    </row>
    <row r="19" spans="1:9" s="14" customFormat="1" ht="18.75" x14ac:dyDescent="0.3">
      <c r="A19" s="89" t="s">
        <v>67</v>
      </c>
      <c r="B19" s="75"/>
      <c r="C19" s="75"/>
      <c r="D19" s="76" t="s">
        <v>64</v>
      </c>
      <c r="E19" s="154"/>
      <c r="F19" s="161"/>
      <c r="G19" s="94"/>
    </row>
    <row r="20" spans="1:9" s="14" customFormat="1" ht="18.75" x14ac:dyDescent="0.3">
      <c r="A20" s="89" t="s">
        <v>66</v>
      </c>
      <c r="B20" s="75"/>
      <c r="C20" s="75"/>
      <c r="D20" s="76" t="s">
        <v>64</v>
      </c>
      <c r="E20" s="154"/>
      <c r="F20" s="90"/>
      <c r="G20" s="94"/>
    </row>
    <row r="21" spans="1:9" s="14" customFormat="1" ht="18.75" x14ac:dyDescent="0.3"/>
    <row r="22" spans="1:9" s="14" customFormat="1" ht="18.75" x14ac:dyDescent="0.3">
      <c r="A22" s="14" t="s">
        <v>83</v>
      </c>
      <c r="I22" s="150"/>
    </row>
    <row r="23" spans="1:9" s="14" customFormat="1" ht="18.75" x14ac:dyDescent="0.3"/>
    <row r="24" spans="1:9" s="14" customFormat="1" ht="18.75" x14ac:dyDescent="0.3">
      <c r="A24" s="87" t="s">
        <v>153</v>
      </c>
    </row>
    <row r="25" spans="1:9" s="14" customFormat="1" ht="18.75" x14ac:dyDescent="0.3"/>
    <row r="26" spans="1:9" s="14" customFormat="1" ht="18.75" x14ac:dyDescent="0.3">
      <c r="A26" s="14" t="s">
        <v>131</v>
      </c>
      <c r="F26" s="154"/>
      <c r="G26" s="158"/>
      <c r="H26" s="158"/>
      <c r="I26" s="161"/>
    </row>
    <row r="27" spans="1:9" s="14" customFormat="1" ht="18.75" x14ac:dyDescent="0.3">
      <c r="A27" s="14" t="s">
        <v>130</v>
      </c>
      <c r="F27" s="150"/>
      <c r="G27" s="128"/>
      <c r="H27" s="128"/>
      <c r="I27" s="128"/>
    </row>
    <row r="28" spans="1:9" s="14" customFormat="1" ht="18.75" x14ac:dyDescent="0.3">
      <c r="A28" s="14" t="s">
        <v>154</v>
      </c>
      <c r="F28" s="154"/>
      <c r="G28" s="158"/>
      <c r="H28" s="158"/>
      <c r="I28" s="161"/>
    </row>
    <row r="29" spans="1:9" s="14" customFormat="1" ht="18.75" x14ac:dyDescent="0.3">
      <c r="A29" s="14" t="s">
        <v>155</v>
      </c>
    </row>
    <row r="30" spans="1:9" s="14" customFormat="1" ht="18.75" x14ac:dyDescent="0.3">
      <c r="A30" s="14" t="s">
        <v>84</v>
      </c>
      <c r="G30" s="14" t="s">
        <v>129</v>
      </c>
    </row>
    <row r="31" spans="1:9" s="14" customFormat="1" ht="18.75" x14ac:dyDescent="0.3">
      <c r="A31" s="154"/>
      <c r="B31" s="158"/>
      <c r="C31" s="158"/>
      <c r="D31" s="158"/>
      <c r="E31" s="158"/>
      <c r="F31" s="161"/>
      <c r="G31" s="150"/>
    </row>
    <row r="32" spans="1:9" s="14" customFormat="1" ht="19.5" customHeight="1" x14ac:dyDescent="0.3">
      <c r="A32" s="154"/>
      <c r="B32" s="158"/>
      <c r="C32" s="158"/>
      <c r="D32" s="158"/>
      <c r="E32" s="158"/>
      <c r="F32" s="161"/>
      <c r="G32" s="150"/>
    </row>
    <row r="33" spans="1:7" s="14" customFormat="1" ht="18.75" x14ac:dyDescent="0.3">
      <c r="A33" s="154"/>
      <c r="B33" s="158"/>
      <c r="C33" s="158"/>
      <c r="D33" s="158"/>
      <c r="E33" s="158"/>
      <c r="F33" s="161"/>
      <c r="G33" s="150"/>
    </row>
    <row r="34" spans="1:7" s="14" customFormat="1" ht="18.75" x14ac:dyDescent="0.3"/>
    <row r="35" spans="1:7" s="14" customFormat="1" ht="18.75" x14ac:dyDescent="0.3">
      <c r="A35" s="87" t="s">
        <v>81</v>
      </c>
    </row>
    <row r="36" spans="1:7" s="14" customFormat="1" ht="18.75" x14ac:dyDescent="0.3">
      <c r="A36" s="87"/>
    </row>
    <row r="37" spans="1:7" ht="18.75" x14ac:dyDescent="0.3">
      <c r="A37" s="14" t="s">
        <v>82</v>
      </c>
      <c r="E37" s="162"/>
    </row>
    <row r="38" spans="1:7" ht="18.75" x14ac:dyDescent="0.3">
      <c r="A38" s="14" t="s">
        <v>132</v>
      </c>
      <c r="G38" s="162"/>
    </row>
  </sheetData>
  <sheetProtection algorithmName="SHA-512" hashValue="n73ZoEmMN+WRT7QRF/k9mBaeRDmW3H4pXIOwOghp/vCnK1g72JXYGXuIyDHIuqAKS9PdR7fsYtUWOOlwfb3KBA==" saltValue="lQKMVHhUCLruRRYOROBR7w==" spinCount="100000" sheet="1" objects="1" scenarios="1" selectLockedCells="1"/>
  <pageMargins left="0.47149122807017546" right="0.50438596491228072" top="0.75" bottom="0.75" header="0.3" footer="0.3"/>
  <pageSetup orientation="portrait" horizontalDpi="2400" r:id="rId1"/>
  <headerFooter>
    <oddHeader>&amp;L&amp;20&amp;KFF0000Metropolis #17&amp;R&amp;20 &amp;KFF00002025</oddHeader>
    <oddFooter>&amp;CPage 8 of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D435-70EF-42FC-B392-623972965B3E}">
  <dimension ref="A2:E35"/>
  <sheetViews>
    <sheetView view="pageLayout" zoomScaleNormal="100" workbookViewId="0">
      <selection activeCell="C16" activeCellId="6" sqref="C4 C6 C8 C10 C12 C14 C16"/>
    </sheetView>
  </sheetViews>
  <sheetFormatPr defaultRowHeight="15" x14ac:dyDescent="0.25"/>
  <cols>
    <col min="1" max="1" width="62.28515625" customWidth="1"/>
    <col min="2" max="2" width="4.140625" customWidth="1"/>
    <col min="5" max="5" width="8.5703125" customWidth="1"/>
  </cols>
  <sheetData>
    <row r="2" spans="1:5" ht="19.350000000000001" customHeight="1" x14ac:dyDescent="0.35">
      <c r="A2" s="95" t="s">
        <v>68</v>
      </c>
      <c r="B2" s="95"/>
    </row>
    <row r="3" spans="1:5" ht="18.75" x14ac:dyDescent="0.3">
      <c r="A3" s="14"/>
      <c r="B3" s="14"/>
      <c r="C3" s="14"/>
      <c r="D3" s="14"/>
      <c r="E3" s="14"/>
    </row>
    <row r="4" spans="1:5" ht="18.75" x14ac:dyDescent="0.3">
      <c r="A4" s="14" t="s">
        <v>156</v>
      </c>
      <c r="B4" s="14"/>
      <c r="C4" s="150"/>
      <c r="D4" s="14"/>
      <c r="E4" s="14"/>
    </row>
    <row r="5" spans="1:5" ht="18.75" x14ac:dyDescent="0.3">
      <c r="A5" s="14"/>
      <c r="B5" s="14"/>
      <c r="C5" s="14"/>
      <c r="D5" s="14"/>
      <c r="E5" s="14"/>
    </row>
    <row r="6" spans="1:5" ht="18.75" x14ac:dyDescent="0.3">
      <c r="A6" s="14" t="s">
        <v>157</v>
      </c>
      <c r="B6" s="14"/>
      <c r="C6" s="150"/>
      <c r="D6" s="14"/>
      <c r="E6" s="14"/>
    </row>
    <row r="7" spans="1:5" ht="18.75" x14ac:dyDescent="0.3">
      <c r="A7" s="14"/>
      <c r="B7" s="14"/>
      <c r="C7" s="14"/>
      <c r="D7" s="14"/>
      <c r="E7" s="14"/>
    </row>
    <row r="8" spans="1:5" ht="18.75" x14ac:dyDescent="0.3">
      <c r="A8" s="14" t="s">
        <v>106</v>
      </c>
      <c r="B8" s="14"/>
      <c r="C8" s="150"/>
      <c r="D8" s="14"/>
      <c r="E8" s="14"/>
    </row>
    <row r="9" spans="1:5" ht="18.75" x14ac:dyDescent="0.3">
      <c r="A9" s="14"/>
      <c r="B9" s="14"/>
      <c r="C9" s="14"/>
      <c r="D9" s="14"/>
      <c r="E9" s="14"/>
    </row>
    <row r="10" spans="1:5" ht="18.75" x14ac:dyDescent="0.3">
      <c r="A10" s="14" t="s">
        <v>112</v>
      </c>
      <c r="B10" s="14"/>
      <c r="C10" s="150"/>
      <c r="D10" s="14"/>
      <c r="E10" s="14"/>
    </row>
    <row r="11" spans="1:5" ht="18.75" x14ac:dyDescent="0.3">
      <c r="A11" s="14"/>
      <c r="B11" s="14"/>
      <c r="C11" s="14"/>
      <c r="D11" s="14"/>
      <c r="E11" s="14"/>
    </row>
    <row r="12" spans="1:5" ht="18.75" x14ac:dyDescent="0.3">
      <c r="A12" s="14" t="s">
        <v>111</v>
      </c>
      <c r="B12" s="14"/>
      <c r="C12" s="150"/>
      <c r="D12" s="14"/>
      <c r="E12" s="14"/>
    </row>
    <row r="13" spans="1:5" ht="18.75" x14ac:dyDescent="0.3">
      <c r="A13" s="14"/>
      <c r="B13" s="14"/>
      <c r="C13" s="14"/>
      <c r="D13" s="14"/>
      <c r="E13" s="14"/>
    </row>
    <row r="14" spans="1:5" ht="18.75" x14ac:dyDescent="0.3">
      <c r="A14" s="14" t="s">
        <v>107</v>
      </c>
      <c r="B14" s="14"/>
      <c r="C14" s="150"/>
      <c r="D14" s="14"/>
      <c r="E14" s="14"/>
    </row>
    <row r="15" spans="1:5" ht="18.75" x14ac:dyDescent="0.3">
      <c r="A15" s="14"/>
      <c r="B15" s="14"/>
      <c r="C15" s="14"/>
      <c r="D15" s="14"/>
      <c r="E15" s="14"/>
    </row>
    <row r="16" spans="1:5" ht="18.75" x14ac:dyDescent="0.3">
      <c r="A16" s="14" t="s">
        <v>108</v>
      </c>
      <c r="B16" s="14"/>
      <c r="C16" s="150"/>
      <c r="D16" s="14"/>
      <c r="E16" s="14"/>
    </row>
    <row r="17" spans="1:2" ht="19.350000000000001" customHeight="1" x14ac:dyDescent="0.35">
      <c r="A17" s="95"/>
      <c r="B17" s="95"/>
    </row>
    <row r="18" spans="1:2" ht="19.350000000000001" customHeight="1" x14ac:dyDescent="0.35">
      <c r="A18" s="95"/>
      <c r="B18" s="95"/>
    </row>
    <row r="19" spans="1:2" s="14" customFormat="1" ht="85.5" customHeight="1" x14ac:dyDescent="0.3">
      <c r="A19" s="119" t="s">
        <v>158</v>
      </c>
      <c r="B19" s="119"/>
    </row>
    <row r="20" spans="1:2" s="14" customFormat="1" ht="18.75" x14ac:dyDescent="0.3"/>
    <row r="21" spans="1:2" s="14" customFormat="1" ht="18.75" x14ac:dyDescent="0.3">
      <c r="A21" s="14" t="s">
        <v>69</v>
      </c>
    </row>
    <row r="22" spans="1:2" s="14" customFormat="1" ht="18.75" x14ac:dyDescent="0.3"/>
    <row r="23" spans="1:2" s="14" customFormat="1" ht="18.75" x14ac:dyDescent="0.3">
      <c r="A23" s="16" t="str">
        <f>('Lodge Info'!C2)</f>
        <v>Metropolis Lodge No. 17, I.O.O.F., Inc.</v>
      </c>
      <c r="B23" s="16"/>
    </row>
    <row r="24" spans="1:2" s="14" customFormat="1" ht="18.75" x14ac:dyDescent="0.3"/>
    <row r="25" spans="1:2" s="14" customFormat="1" ht="18.75" x14ac:dyDescent="0.3">
      <c r="A25" s="14" t="s">
        <v>70</v>
      </c>
    </row>
    <row r="26" spans="1:2" s="14" customFormat="1" ht="18.75" x14ac:dyDescent="0.3"/>
    <row r="27" spans="1:2" s="14" customFormat="1" ht="18.75" x14ac:dyDescent="0.3">
      <c r="A27" s="14" t="s">
        <v>71</v>
      </c>
    </row>
    <row r="28" spans="1:2" s="14" customFormat="1" ht="18.75" x14ac:dyDescent="0.3">
      <c r="A28" s="14" t="s">
        <v>159</v>
      </c>
    </row>
    <row r="29" spans="1:2" s="14" customFormat="1" ht="18.75" x14ac:dyDescent="0.3"/>
    <row r="30" spans="1:2" s="14" customFormat="1" ht="18.75" x14ac:dyDescent="0.3">
      <c r="A30" s="14" t="s">
        <v>160</v>
      </c>
    </row>
    <row r="31" spans="1:2" s="14" customFormat="1" ht="18.75" x14ac:dyDescent="0.3">
      <c r="A31" s="14" t="s">
        <v>161</v>
      </c>
    </row>
    <row r="32" spans="1:2" s="14" customFormat="1" ht="18.75" x14ac:dyDescent="0.3"/>
    <row r="33" spans="1:1" s="14" customFormat="1" ht="18.75" x14ac:dyDescent="0.3">
      <c r="A33" s="14" t="s">
        <v>113</v>
      </c>
    </row>
    <row r="34" spans="1:1" s="14" customFormat="1" ht="18.75" x14ac:dyDescent="0.3">
      <c r="A34" s="14" t="s">
        <v>114</v>
      </c>
    </row>
    <row r="35" spans="1:1" s="14" customFormat="1" ht="18.75" x14ac:dyDescent="0.3"/>
  </sheetData>
  <sheetProtection algorithmName="SHA-512" hashValue="EcwygDHWcJyuLsbQ26lmrFGmLEYrTTyE7FDvX2ZcgH5p9p5LBUOynH7un3kM4YeOO9cZpnoORgFZyOfWK6L8Yw==" saltValue="PImcuSWA2fz+KaX5UNPDsA==" spinCount="100000" sheet="1" objects="1" scenarios="1" selectLockedCells="1"/>
  <pageMargins left="0.45833333333333331" right="0.5" top="0.75" bottom="0.75" header="0.3" footer="0.3"/>
  <pageSetup orientation="portrait" horizontalDpi="0" verticalDpi="0" r:id="rId1"/>
  <headerFooter>
    <oddHeader>&amp;L&amp;20&amp;KFF0000Metropolis #17&amp;R&amp;20 &amp;KFF00002025</oddHeader>
    <oddFooter>&amp;CPage 9 of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o + R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C a P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j 5 F b K I p H u A 4 A A A A R A A A A E w A c A E Z v c m 1 1 b G F z L 1 N l Y 3 R p b 2 4 x L m 0 g o h g A K K A U A A A A A A A A A A A A A A A A A A A A A A A A A A A A K 0 5 N L s n M z 1 M I h t C G 1 g B Q S w E C L Q A U A A I A C A A m j 5 F b 2 Q z 8 o a U A A A D 2 A A A A E g A A A A A A A A A A A A A A A A A A A A A A Q 2 9 u Z m l n L 1 B h Y 2 t h Z 2 U u e G 1 s U E s B A i 0 A F A A C A A g A J o + R W w / K 6 a u k A A A A 6 Q A A A B M A A A A A A A A A A A A A A A A A 8 Q A A A F t D b 2 5 0 Z W 5 0 X 1 R 5 c G V z X S 5 4 b W x Q S w E C L Q A U A A I A C A A m j 5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M I 3 K x 9 i y E a 0 d H 6 a D q J V o w A A A A A C A A A A A A A Q Z g A A A A E A A C A A A A B j 0 w F b v p F f M Q Y z O q 7 H E p h b M L 8 A G / H R O s d D Q L 7 m a X z K z Q A A A A A O g A A A A A I A A C A A A A C J 5 V y r 2 j X T T i V 3 1 r i a G T p F F Q P s N i e k + T C R S M S A s C W t S V A A A A C a 8 z d a / 7 D p r C c n 4 0 K r v o H W J W v w t k N 5 E B F 2 A 5 R 4 V T 9 M B p r r D d E e 8 4 f A 8 f / E H l k w G 0 n h J x m 2 Y v c v V t v C d O / s / u 9 M c p V B F Y 4 6 W y Z 4 e t V g q V 2 A p U A A A A B + y W + c J v t w T 2 j f K r x t H p j G Q 3 u A 7 6 8 f 2 U a 4 u N s e Q t 7 X + w 6 7 0 9 T A N h T W 6 L 4 a x I 4 4 g a h I T K + 5 N C J T H G 4 b h O F P O + 2 t < / D a t a M a s h u p > 
</file>

<file path=customXml/itemProps1.xml><?xml version="1.0" encoding="utf-8"?>
<ds:datastoreItem xmlns:ds="http://schemas.openxmlformats.org/officeDocument/2006/customXml" ds:itemID="{6500BFA1-5092-4009-9CD8-AEE3BF21C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Lodge Info</vt:lpstr>
      <vt:lpstr>Members record</vt:lpstr>
      <vt:lpstr>Financials</vt:lpstr>
      <vt:lpstr>Past Grands</vt:lpstr>
      <vt:lpstr>Donations</vt:lpstr>
      <vt:lpstr>Memb-ch 1</vt:lpstr>
      <vt:lpstr>Memb-ch2</vt:lpstr>
      <vt:lpstr>Bldg_Ins</vt:lpstr>
      <vt:lpstr>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shuman</dc:creator>
  <cp:lastModifiedBy>sandy shuman</cp:lastModifiedBy>
  <cp:lastPrinted>2026-01-15T20:52:58Z</cp:lastPrinted>
  <dcterms:created xsi:type="dcterms:W3CDTF">2024-12-20T21:34:22Z</dcterms:created>
  <dcterms:modified xsi:type="dcterms:W3CDTF">2026-01-24T03:15:27Z</dcterms:modified>
</cp:coreProperties>
</file>